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Documents\INSTITUTO MUNICIPAL DE LAS MUJERES\cuenta publica\2021\TERCER TRIMESTRE\"/>
    </mc:Choice>
  </mc:AlternateContent>
  <bookViews>
    <workbookView xWindow="-120" yWindow="-120" windowWidth="20730" windowHeight="11160"/>
  </bookViews>
  <sheets>
    <sheet name="ESF" sheetId="4" r:id="rId1"/>
  </sheets>
  <externalReferences>
    <externalReference r:id="rId2"/>
  </externalReference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4" l="1"/>
  <c r="F30" i="4" l="1"/>
  <c r="F46" i="4" s="1"/>
  <c r="F35" i="4"/>
  <c r="F42" i="4"/>
  <c r="E42" i="4"/>
  <c r="E40" i="4" l="1"/>
  <c r="E37" i="4"/>
  <c r="E36" i="4"/>
  <c r="E32" i="4"/>
  <c r="E31" i="4"/>
  <c r="E5" i="4"/>
  <c r="B21" i="4"/>
  <c r="B20" i="4"/>
  <c r="B19" i="4"/>
  <c r="B18" i="4"/>
  <c r="B17" i="4"/>
  <c r="B6" i="4"/>
  <c r="B5" i="4"/>
  <c r="E35" i="4" l="1"/>
  <c r="E30" i="4"/>
  <c r="F24" i="4"/>
  <c r="E24" i="4"/>
  <c r="F14" i="4"/>
  <c r="F26" i="4" s="1"/>
  <c r="E14" i="4"/>
  <c r="E26" i="4" s="1"/>
  <c r="C26" i="4"/>
  <c r="C13" i="4"/>
  <c r="B13" i="4"/>
  <c r="B26" i="4"/>
  <c r="E46" i="4" l="1"/>
  <c r="E48" i="4" s="1"/>
  <c r="B28" i="4"/>
  <c r="C28" i="4"/>
  <c r="F48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<sst xmlns="http://schemas.openxmlformats.org/spreadsheetml/2006/main" count="66" uniqueCount="65">
  <si>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</si>
  <si>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</si>
  <si>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</si>
  <si>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</si>
  <si>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</si>
  <si>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</si>
  <si>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</si>
  <si>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</si>
  <si>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</si>
  <si>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</si>
  <si>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</si>
  <si>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</si>
  <si>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</si>
  <si>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</si>
  <si>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</si>
  <si>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</si>
  <si>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</si>
  <si>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</si>
  <si>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</si>
  <si>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</si>
  <si>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</si>
  <si>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</si>
  <si>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</si>
  <si>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</si>
  <si>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</si>
  <si>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</si>
  <si>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</si>
  <si>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</si>
  <si>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</si>
  <si>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</si>
  <si>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</si>
  <si>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</si>
  <si>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</si>
  <si>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</si>
  <si>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</si>
  <si>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</si>
  <si>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</si>
  <si>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</si>
  <si>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</si>
  <si>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</si>
  <si>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</si>
  <si>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</si>
  <si>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</si>
  <si>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</si>
  <si>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</si>
  <si>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</si>
  <si>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</si>
  <si>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</si>
  <si>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</si>
  <si>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</si>
  <si>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</si>
  <si>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</si>
  <si>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</si>
  <si>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</si>
  <si>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</si>
  <si>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</si>
  <si>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</si>
  <si>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</si>
  <si>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</si>
  <si>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</si>
  <si>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</si>
  <si>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</si>
  <si>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</si>
  <si>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</si>
  <si>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Situación Financiera
Al 30 de Septiembre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</si>
</sst>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>
        <row r="9">
          <cell r="C9">
            <v>10000</v>
          </cell>
          <cell r="H9">
            <v>185330.64</v>
          </cell>
        </row>
        <row r="10">
          <cell r="C10">
            <v>5213174.41</v>
          </cell>
          <cell r="H10">
            <v>789.95</v>
          </cell>
        </row>
        <row r="15">
          <cell r="H15">
            <v>251302.31</v>
          </cell>
        </row>
        <row r="17">
          <cell r="C17">
            <v>892826.17</v>
          </cell>
        </row>
        <row r="18">
          <cell r="C18">
            <v>1219</v>
          </cell>
        </row>
        <row r="23">
          <cell r="C23">
            <v>847.57</v>
          </cell>
        </row>
        <row r="53">
          <cell r="C53">
            <v>25922</v>
          </cell>
        </row>
        <row r="54">
          <cell r="C54">
            <v>4563565</v>
          </cell>
        </row>
        <row r="56">
          <cell r="C56">
            <v>20201061.140000001</v>
          </cell>
        </row>
        <row r="58">
          <cell r="C58">
            <v>2586465.29</v>
          </cell>
        </row>
        <row r="59">
          <cell r="C59">
            <v>751218.27</v>
          </cell>
        </row>
        <row r="61">
          <cell r="C61">
            <v>464394</v>
          </cell>
        </row>
        <row r="66">
          <cell r="C66">
            <v>28570.799999999999</v>
          </cell>
        </row>
        <row r="71">
          <cell r="C71">
            <v>-4167898.06</v>
          </cell>
        </row>
        <row r="73">
          <cell r="C73">
            <v>-2954436.43</v>
          </cell>
        </row>
        <row r="75">
          <cell r="C75">
            <v>-26918.99</v>
          </cell>
        </row>
        <row r="78">
          <cell r="H78">
            <v>1242756.1200000001</v>
          </cell>
        </row>
        <row r="79">
          <cell r="H79">
            <v>24746066.140000001</v>
          </cell>
        </row>
        <row r="87">
          <cell r="H87">
            <v>-2950155.6</v>
          </cell>
        </row>
        <row r="90">
          <cell r="H90">
            <v>-461566.86</v>
          </cell>
        </row>
        <row r="100">
          <cell r="H100">
            <v>4575487.47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zoomScaleNormal="100" zoomScaleSheetLayoutView="100" workbookViewId="0">
      <selection activeCell="B8" sqref="B8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.6640625" style="2" bestFit="1" customWidth="1"/>
    <col min="8" max="16384" width="12" style="2"/>
  </cols>
  <sheetData>
    <row r="1" spans="1:6" ht="45" customHeight="1" x14ac:dyDescent="0.2">
      <c r="A1" s="27" t="s">
        <v>64</v>
      </c>
      <c r="B1" s="28"/>
      <c r="C1" s="28"/>
      <c r="D1" s="28"/>
      <c r="E1" s="28"/>
      <c r="F1" s="29"/>
    </row>
    <row r="2" spans="1:6" x14ac:dyDescent="0.2">
      <c r="A2" s="30" t="s">
        <v>52</v>
      </c>
      <c r="B2" s="30">
        <v>2021</v>
      </c>
      <c r="C2" s="30">
        <v>2020</v>
      </c>
      <c r="D2" s="30" t="s">
        <v>52</v>
      </c>
      <c r="E2" s="30">
        <v>2021</v>
      </c>
      <c r="F2" s="30">
        <v>2020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f>+'[1]Balance - Balance Sheet'!$C$9+'[1]Balance - Balance Sheet'!$C$10</f>
        <v>5223174.41</v>
      </c>
      <c r="C5" s="10">
        <v>2891235.87</v>
      </c>
      <c r="D5" s="9" t="s">
        <v>36</v>
      </c>
      <c r="E5" s="10">
        <f>+'[1]Balance - Balance Sheet'!$H$9+'[1]Balance - Balance Sheet'!$H$10+'[1]Balance - Balance Sheet'!$H$15</f>
        <v>437422.9</v>
      </c>
      <c r="F5" s="11">
        <v>431603.39</v>
      </c>
    </row>
    <row r="6" spans="1:6" x14ac:dyDescent="0.2">
      <c r="A6" s="9" t="s">
        <v>23</v>
      </c>
      <c r="B6" s="10">
        <f>+'[1]Balance - Balance Sheet'!$C$17</f>
        <v>892826.17</v>
      </c>
      <c r="C6" s="10">
        <v>-0.28000000000000003</v>
      </c>
      <c r="D6" s="9" t="s">
        <v>37</v>
      </c>
      <c r="E6" s="10"/>
      <c r="F6" s="11"/>
    </row>
    <row r="7" spans="1:6" x14ac:dyDescent="0.2">
      <c r="A7" s="9" t="s">
        <v>24</v>
      </c>
      <c r="B7" s="10">
        <f>+'[1]Balance - Balance Sheet'!$C$18+'[1]Balance - Balance Sheet'!$C$23</f>
        <v>2066.5700000000002</v>
      </c>
      <c r="C7" s="10">
        <v>17669.64</v>
      </c>
      <c r="D7" s="9" t="s">
        <v>6</v>
      </c>
      <c r="E7" s="10"/>
      <c r="F7" s="11"/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/>
      <c r="F8" s="11"/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/>
      <c r="F9" s="10"/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/>
      <c r="F10" s="11"/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/>
      <c r="F11" s="11"/>
    </row>
    <row r="12" spans="1:6" x14ac:dyDescent="0.2">
      <c r="A12" s="12"/>
      <c r="B12" s="7"/>
      <c r="C12" s="7"/>
      <c r="D12" s="9" t="s">
        <v>40</v>
      </c>
      <c r="E12" s="10"/>
      <c r="F12" s="11"/>
    </row>
    <row r="13" spans="1:6" x14ac:dyDescent="0.2">
      <c r="A13" s="8" t="s">
        <v>53</v>
      </c>
      <c r="B13" s="13">
        <f>SUM(B5:B11)</f>
        <v>6118067.1500000004</v>
      </c>
      <c r="C13" s="13">
        <f>SUM(C5:C11)</f>
        <v>2908905.2300000004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f>SUM(E5:E12)</f>
        <v>437422.9</v>
      </c>
      <c r="F14" s="17">
        <f>SUM(F5:F12)</f>
        <v>431603.39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f>+'[1]Balance - Balance Sheet'!$C$53</f>
        <v>25922</v>
      </c>
      <c r="C17" s="10">
        <v>25922</v>
      </c>
      <c r="D17" s="9" t="s">
        <v>9</v>
      </c>
      <c r="E17" s="10"/>
      <c r="F17" s="11"/>
    </row>
    <row r="18" spans="1:6" x14ac:dyDescent="0.2">
      <c r="A18" s="9" t="s">
        <v>30</v>
      </c>
      <c r="B18" s="10">
        <f>+'[1]Balance - Balance Sheet'!$C$54+'[1]Balance - Balance Sheet'!$C$56</f>
        <v>24764626.140000001</v>
      </c>
      <c r="C18" s="10">
        <v>24764626.140000001</v>
      </c>
      <c r="D18" s="9" t="s">
        <v>10</v>
      </c>
      <c r="E18" s="10"/>
      <c r="F18" s="11"/>
    </row>
    <row r="19" spans="1:6" x14ac:dyDescent="0.2">
      <c r="A19" s="9" t="s">
        <v>31</v>
      </c>
      <c r="B19" s="10">
        <f>+'[1]Balance - Balance Sheet'!$C$58+'[1]Balance - Balance Sheet'!$C$59+'[1]Balance - Balance Sheet'!$C$61</f>
        <v>3802077.56</v>
      </c>
      <c r="C19" s="10">
        <v>3733942.93</v>
      </c>
      <c r="D19" s="9" t="s">
        <v>11</v>
      </c>
      <c r="E19" s="10"/>
      <c r="F19" s="11"/>
    </row>
    <row r="20" spans="1:6" x14ac:dyDescent="0.2">
      <c r="A20" s="9" t="s">
        <v>32</v>
      </c>
      <c r="B20" s="10">
        <f>+'[1]Balance - Balance Sheet'!$C$66</f>
        <v>28570.799999999999</v>
      </c>
      <c r="C20" s="10">
        <v>28570.799999999999</v>
      </c>
      <c r="D20" s="9" t="s">
        <v>41</v>
      </c>
      <c r="E20" s="10"/>
      <c r="F20" s="11"/>
    </row>
    <row r="21" spans="1:6" ht="22.5" x14ac:dyDescent="0.2">
      <c r="A21" s="9" t="s">
        <v>33</v>
      </c>
      <c r="B21" s="10">
        <f>+'[1]Balance - Balance Sheet'!$C$71+'[1]Balance - Balance Sheet'!$C$73+'[1]Balance - Balance Sheet'!$C$75</f>
        <v>-7149253.4800000004</v>
      </c>
      <c r="C21" s="10">
        <v>-6489519.9100000001</v>
      </c>
      <c r="D21" s="9" t="s">
        <v>58</v>
      </c>
      <c r="E21" s="10"/>
      <c r="F21" s="11"/>
    </row>
    <row r="22" spans="1:6" x14ac:dyDescent="0.2">
      <c r="A22" s="9" t="s">
        <v>34</v>
      </c>
      <c r="B22" s="10"/>
      <c r="C22" s="10"/>
      <c r="D22" s="9" t="s">
        <v>12</v>
      </c>
      <c r="E22" s="10"/>
      <c r="F22" s="11"/>
    </row>
    <row r="23" spans="1:6" x14ac:dyDescent="0.2">
      <c r="A23" s="9" t="s">
        <v>5</v>
      </c>
      <c r="B23" s="10"/>
      <c r="C23" s="10"/>
      <c r="D23" s="12"/>
      <c r="E23" s="7"/>
      <c r="F23" s="15"/>
    </row>
    <row r="24" spans="1:6" x14ac:dyDescent="0.2">
      <c r="A24" s="9" t="s">
        <v>35</v>
      </c>
      <c r="B24" s="18"/>
      <c r="C24" s="18"/>
      <c r="D24" s="8" t="s">
        <v>57</v>
      </c>
      <c r="E24" s="13">
        <f>SUM(E17:E22)</f>
        <v>0</v>
      </c>
      <c r="F24" s="13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f>+SUM(B16:B25)</f>
        <v>21471943.02</v>
      </c>
      <c r="C26" s="13">
        <f>+SUM(C16:C25)</f>
        <v>22063541.960000001</v>
      </c>
      <c r="D26" s="19" t="s">
        <v>50</v>
      </c>
      <c r="E26" s="13">
        <f>+E24+E14</f>
        <v>437422.9</v>
      </c>
      <c r="F26" s="13">
        <f>+F24+F14</f>
        <v>431603.39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f>+B26+B13</f>
        <v>27590010.170000002</v>
      </c>
      <c r="C28" s="13">
        <f>+C26+C13</f>
        <v>24972447.190000001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+E31+E32+E33</f>
        <v>25988822.260000002</v>
      </c>
      <c r="F30" s="13">
        <f t="shared" ref="F30" si="0">+F31+F32+F33</f>
        <v>25988822.260000002</v>
      </c>
    </row>
    <row r="31" spans="1:6" x14ac:dyDescent="0.2">
      <c r="A31" s="23"/>
      <c r="B31" s="21"/>
      <c r="C31" s="22"/>
      <c r="D31" s="9" t="s">
        <v>2</v>
      </c>
      <c r="E31" s="10">
        <f>+'[1]Balance - Balance Sheet'!$H$78</f>
        <v>1242756.1200000001</v>
      </c>
      <c r="F31" s="11">
        <v>1242756.1200000001</v>
      </c>
    </row>
    <row r="32" spans="1:6" x14ac:dyDescent="0.2">
      <c r="A32" s="23"/>
      <c r="B32" s="21"/>
      <c r="C32" s="22"/>
      <c r="D32" s="9" t="s">
        <v>13</v>
      </c>
      <c r="E32" s="10">
        <f>+'[1]Balance - Balance Sheet'!$H$79</f>
        <v>24746066.140000001</v>
      </c>
      <c r="F32" s="11">
        <v>24746066.140000001</v>
      </c>
    </row>
    <row r="33" spans="1:7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7" x14ac:dyDescent="0.2">
      <c r="A34" s="23"/>
      <c r="B34" s="21"/>
      <c r="C34" s="22"/>
      <c r="D34" s="12"/>
      <c r="E34" s="7"/>
      <c r="F34" s="15"/>
    </row>
    <row r="35" spans="1:7" x14ac:dyDescent="0.2">
      <c r="A35" s="23"/>
      <c r="B35" s="21"/>
      <c r="C35" s="22"/>
      <c r="D35" s="8" t="s">
        <v>44</v>
      </c>
      <c r="E35" s="13">
        <f>+SUM(E36:E41)</f>
        <v>1163765.0099999998</v>
      </c>
      <c r="F35" s="13">
        <f>+SUM(F36:F41)</f>
        <v>-1447978.46</v>
      </c>
    </row>
    <row r="36" spans="1:7" x14ac:dyDescent="0.2">
      <c r="A36" s="23"/>
      <c r="B36" s="21"/>
      <c r="C36" s="22"/>
      <c r="D36" s="9" t="s">
        <v>46</v>
      </c>
      <c r="E36" s="10">
        <f>+'[1]Balance - Balance Sheet'!$H$100</f>
        <v>4575487.47</v>
      </c>
      <c r="F36" s="11">
        <v>-201630.49</v>
      </c>
    </row>
    <row r="37" spans="1:7" x14ac:dyDescent="0.2">
      <c r="A37" s="23"/>
      <c r="B37" s="21"/>
      <c r="C37" s="22"/>
      <c r="D37" s="9" t="s">
        <v>14</v>
      </c>
      <c r="E37" s="10">
        <f>+'[1]Balance - Balance Sheet'!$H$87</f>
        <v>-2950155.6</v>
      </c>
      <c r="F37" s="11">
        <v>-784781.11</v>
      </c>
    </row>
    <row r="38" spans="1:7" x14ac:dyDescent="0.2">
      <c r="A38" s="23"/>
      <c r="B38" s="21"/>
      <c r="C38" s="22"/>
      <c r="D38" s="9" t="s">
        <v>3</v>
      </c>
      <c r="E38" s="10"/>
      <c r="F38" s="11"/>
    </row>
    <row r="39" spans="1:7" x14ac:dyDescent="0.2">
      <c r="A39" s="23"/>
      <c r="B39" s="21"/>
      <c r="C39" s="22"/>
      <c r="D39" s="9" t="s">
        <v>4</v>
      </c>
      <c r="E39" s="10"/>
      <c r="F39" s="11"/>
    </row>
    <row r="40" spans="1:7" x14ac:dyDescent="0.2">
      <c r="A40" s="23"/>
      <c r="B40" s="21"/>
      <c r="C40" s="22"/>
      <c r="D40" s="9" t="s">
        <v>47</v>
      </c>
      <c r="E40" s="10">
        <f>+'[1]Balance - Balance Sheet'!$H$90</f>
        <v>-461566.86</v>
      </c>
      <c r="F40" s="11">
        <v>-461566.86</v>
      </c>
    </row>
    <row r="41" spans="1:7" x14ac:dyDescent="0.2">
      <c r="A41" s="23"/>
      <c r="B41" s="21"/>
      <c r="C41" s="22"/>
      <c r="D41" s="12"/>
      <c r="E41" s="7"/>
      <c r="F41" s="15"/>
    </row>
    <row r="42" spans="1:7" ht="22.5" x14ac:dyDescent="0.2">
      <c r="A42" s="23"/>
      <c r="B42" s="24"/>
      <c r="C42" s="22"/>
      <c r="D42" s="8" t="s">
        <v>59</v>
      </c>
      <c r="E42" s="13">
        <f>+E43+E44</f>
        <v>0</v>
      </c>
      <c r="F42" s="13">
        <f>+F43+F44</f>
        <v>0</v>
      </c>
    </row>
    <row r="43" spans="1:7" x14ac:dyDescent="0.2">
      <c r="A43" s="20"/>
      <c r="B43" s="21"/>
      <c r="C43" s="22"/>
      <c r="D43" s="9" t="s">
        <v>15</v>
      </c>
      <c r="E43" s="10"/>
      <c r="F43" s="11"/>
    </row>
    <row r="44" spans="1:7" x14ac:dyDescent="0.2">
      <c r="A44" s="20"/>
      <c r="B44" s="21"/>
      <c r="C44" s="22"/>
      <c r="D44" s="9" t="s">
        <v>16</v>
      </c>
      <c r="E44" s="10"/>
      <c r="F44" s="11"/>
    </row>
    <row r="45" spans="1:7" x14ac:dyDescent="0.2">
      <c r="A45" s="20"/>
      <c r="B45" s="21"/>
      <c r="C45" s="22"/>
      <c r="D45" s="12"/>
      <c r="E45" s="7"/>
      <c r="F45" s="15"/>
    </row>
    <row r="46" spans="1:7" x14ac:dyDescent="0.2">
      <c r="A46" s="20"/>
      <c r="B46" s="21"/>
      <c r="C46" s="22"/>
      <c r="D46" s="8" t="s">
        <v>48</v>
      </c>
      <c r="E46" s="13">
        <f>+E42+E35+E30</f>
        <v>27152587.270000003</v>
      </c>
      <c r="F46" s="13">
        <f>+F42+F35+F30</f>
        <v>24540843.800000001</v>
      </c>
      <c r="G46" s="4"/>
    </row>
    <row r="47" spans="1:7" x14ac:dyDescent="0.2">
      <c r="A47" s="20"/>
      <c r="B47" s="21"/>
      <c r="C47" s="22"/>
      <c r="D47" s="16"/>
      <c r="E47" s="7"/>
      <c r="F47" s="15"/>
    </row>
    <row r="48" spans="1:7" x14ac:dyDescent="0.2">
      <c r="A48" s="20"/>
      <c r="B48" s="21"/>
      <c r="C48" s="22"/>
      <c r="D48" s="8" t="s">
        <v>49</v>
      </c>
      <c r="E48" s="13">
        <f>+E46+E26</f>
        <v>27590010.170000002</v>
      </c>
      <c r="F48" s="13">
        <f>+F46+F26</f>
        <v>24972447.190000001</v>
      </c>
    </row>
    <row r="49" spans="1:6" x14ac:dyDescent="0.2">
      <c r="A49" s="20"/>
      <c r="B49" s="21"/>
      <c r="C49" s="21"/>
      <c r="D49" s="25"/>
      <c r="E49" s="22"/>
      <c r="F49" s="22"/>
    </row>
    <row r="51" spans="1:6" ht="12.75" x14ac:dyDescent="0.2">
      <c r="A51" s="5" t="s">
        <v>51</v>
      </c>
    </row>
    <row r="54" spans="1:6" x14ac:dyDescent="0.2">
      <c r="A54" s="1" t="s">
        <v>60</v>
      </c>
      <c r="D54" s="4" t="s">
        <v>61</v>
      </c>
    </row>
    <row r="55" spans="1:6" ht="22.5" x14ac:dyDescent="0.2">
      <c r="A55" s="1" t="s">
        <v>62</v>
      </c>
      <c r="D55" s="26" t="s">
        <v>63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  <ignoredErrors>
    <ignoredError sqref="B27:F29 B13:E13 B26:D26 B14:D14 E14 E24:F24 E15:F23 E25:F26 F14 B34:D35 B31:D31 B32:D32 B33:D33 B38:D39 B36:D36 B37:D37 B41:D41 B40:D40 B5:B7 B17:B21 E5 B47:D48 B46:D46 B43:F45 B42:D42 B30:D30 E36:E37 E31:E33 E34 E40 E41:F41 E38:E39 E30:F30 F40 F38:F39 E42:F42 E35:F35 F34 F31:F33 F36:F37 E47:F48 E46:F4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Dell_pc</cp:lastModifiedBy>
  <cp:lastPrinted>2021-10-19T02:46:14Z</cp:lastPrinted>
  <dcterms:created xsi:type="dcterms:W3CDTF">2012-12-11T20:26:08Z</dcterms:created>
  <dcterms:modified xsi:type="dcterms:W3CDTF">2021-10-19T02:46:28Z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