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1\TERCER TRIMESTRE\"/>
    </mc:Choice>
  </mc:AlternateContent>
  <bookViews>
    <workbookView xWindow="-120" yWindow="-120" windowWidth="20730" windowHeight="11160"/>
  </bookViews>
  <sheets>
    <sheet name="EFE" sheetId="2" r:id="rId1"/>
    <sheet name="Hoja1" sheetId="3" r:id="rId2"/>
  </sheets>
  <externalReferences>
    <externalReference r:id="rId3"/>
    <externalReference r:id="rId4"/>
    <externalReference r:id="rId5"/>
  </externalReference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2" l="1"/>
  <c r="B17" i="2"/>
  <c r="B58" i="2"/>
  <c r="B52" i="2" l="1"/>
  <c r="C43" i="2"/>
  <c r="B19" i="2"/>
  <c r="B23" i="2" l="1"/>
  <c r="B18" i="2"/>
  <c r="B14" i="2"/>
  <c r="B16" i="2" l="1"/>
  <c r="B48" i="2"/>
  <c r="B54" i="2"/>
  <c r="B41" i="2"/>
  <c r="B36" i="2"/>
  <c r="B45" i="2" l="1"/>
  <c r="B59" i="2"/>
  <c r="C36" i="2"/>
  <c r="C58" i="2"/>
  <c r="C54" i="2" s="1"/>
  <c r="C52" i="2"/>
  <c r="C48" i="2" s="1"/>
  <c r="C59" i="2" l="1"/>
  <c r="C44" i="2"/>
  <c r="C41" i="2" l="1"/>
  <c r="C45" i="2" s="1"/>
  <c r="C23" i="2"/>
  <c r="C19" i="2"/>
  <c r="C18" i="2"/>
  <c r="C17" i="2"/>
  <c r="C14" i="2"/>
  <c r="C13" i="2"/>
  <c r="C4" i="2" l="1"/>
  <c r="C16" i="2"/>
  <c r="C33" i="2" l="1"/>
  <c r="C61" i="2" s="1"/>
  <c r="C65" i="2" s="1"/>
  <c r="B63" i="2" s="1"/>
  <c r="B4" i="2" l="1"/>
  <c r="B33" i="2" l="1"/>
  <c r="B61" i="2" s="1"/>
  <c r="B65" i="2" s="1"/>
</calcChain>
</file>

<file path=xl/sharedStrings.xml><?xml version="1.0" encoding="utf-8"?>
<sst xmlns="http://schemas.openxmlformats.org/spreadsheetml/2006/main" count="62" uniqueCount="54">
  <si>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</si>
  <si>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</si>
  <si>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</si>
  <si>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</si>
  <si>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</si>
  <si>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</si>
  <si>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</si>
  <si>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</si>
  <si>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</si>
  <si>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</si>
  <si>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</si>
  <si>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</si>
  <si>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</si>
  <si>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</si>
  <si>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</si>
  <si>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</si>
  <si>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</si>
  <si>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</si>
  <si>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</si>
  <si>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</si>
  <si>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</si>
  <si>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</si>
  <si>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</si>
  <si>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</si>
  <si>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</si>
  <si>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</si>
  <si>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</si>
  <si>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</si>
  <si>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</si>
  <si>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</si>
  <si>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</si>
  <si>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</si>
  <si>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</si>
  <si>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</si>
  <si>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</si>
  <si>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</si>
  <si>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</si>
  <si>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</si>
  <si>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</si>
  <si>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</si>
  <si>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</si>
  <si>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</si>
  <si>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</si>
  <si>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</si>
  <si>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</si>
  <si>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</si>
  <si>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</si>
  <si>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</si>
  <si>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</si>
  <si>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</si>
  <si>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</si>
  <si>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</si>
  <si>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</si>
  <si>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de Flujos de Efectivo
Del 01 de Enero al 30 de Septiembre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</si>
</sst>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3" fillId="0" borderId="4" xfId="8" applyNumberFormat="1" applyFont="1" applyFill="1" applyBorder="1" applyAlignment="1">
      <alignment horizontal="center" vertical="top" wrapText="1"/>
    </xf>
    <xf numFmtId="4" fontId="3" fillId="0" borderId="0" xfId="8" applyNumberFormat="1" applyFont="1" applyFill="1" applyBorder="1" applyProtection="1">
      <protection locked="0"/>
    </xf>
    <xf numFmtId="165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0" fontId="2" fillId="0" borderId="2" xfId="8" applyFont="1" applyFill="1" applyBorder="1" applyAlignment="1" applyProtection="1">
      <alignment horizontal="center" vertical="center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1_ACT_MLEO_MUJ_21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Documents/INSTITUTO%20MUNICIPAL%20DE%20LAS%20MUJERES/cuenta%20publica/2020/ANUAL/0312_ACT_MLEO_MUJ_20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Documents/INSTITUTO%20MUNICIPAL%20DE%20LAS%20MUJERES/cuenta%20publica/2020/ANUAL/0315_EFE_MLEO_MUJ_2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</sheetNames>
    <sheetDataSet>
      <sheetData sheetId="0">
        <row r="15">
          <cell r="B15">
            <v>14519102.779999999</v>
          </cell>
        </row>
        <row r="22">
          <cell r="B22">
            <v>2458.8000000000002</v>
          </cell>
        </row>
        <row r="28">
          <cell r="B28">
            <v>8388174.8399999999</v>
          </cell>
        </row>
        <row r="29">
          <cell r="B29">
            <v>131917.82000000004</v>
          </cell>
        </row>
        <row r="30">
          <cell r="B30">
            <v>688147.72999999986</v>
          </cell>
        </row>
        <row r="36">
          <cell r="B36">
            <v>78100.149999999994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</sheetNames>
    <sheetDataSet>
      <sheetData sheetId="0">
        <row r="14">
          <cell r="C14">
            <v>11749434.92</v>
          </cell>
        </row>
        <row r="20">
          <cell r="C20">
            <v>7447.2</v>
          </cell>
        </row>
        <row r="26">
          <cell r="C26">
            <v>10188461.340000002</v>
          </cell>
        </row>
        <row r="27">
          <cell r="C27">
            <v>97087.26999999999</v>
          </cell>
        </row>
        <row r="28">
          <cell r="C28">
            <v>699022.63999999978</v>
          </cell>
        </row>
        <row r="33">
          <cell r="C33">
            <v>36446.089999999997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"/>
    </sheetNames>
    <sheetDataSet>
      <sheetData sheetId="0">
        <row r="42">
          <cell r="D42">
            <v>10600</v>
          </cell>
        </row>
        <row r="43">
          <cell r="D43">
            <v>40080.980000000003</v>
          </cell>
        </row>
        <row r="51">
          <cell r="D51">
            <v>24950.13</v>
          </cell>
        </row>
        <row r="56">
          <cell r="D56">
            <v>8778.3999999999978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3"/>
  <sheetViews>
    <sheetView tabSelected="1" zoomScale="80" zoomScaleNormal="80" workbookViewId="0">
      <selection activeCell="B8" sqref="B8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2" t="s">
        <v>53</v>
      </c>
      <c r="B1" s="23"/>
      <c r="C1" s="24"/>
    </row>
    <row r="2" spans="1:3" ht="15" customHeight="1" x14ac:dyDescent="0.2">
      <c r="A2" s="25" t="s">
        <v>0</v>
      </c>
      <c r="B2" s="26">
        <v>2021</v>
      </c>
      <c r="C2" s="26">
        <v>2020</v>
      </c>
    </row>
    <row r="3" spans="1:3" ht="11.25" customHeight="1" x14ac:dyDescent="0.2">
      <c r="A3" s="2" t="s">
        <v>39</v>
      </c>
      <c r="B3" s="3"/>
      <c r="C3" s="3"/>
    </row>
    <row r="4" spans="1:3" ht="11.25" customHeight="1" x14ac:dyDescent="0.2">
      <c r="A4" s="4" t="s">
        <v>1</v>
      </c>
      <c r="B4" s="5">
        <f>+SUM(B5:B14)</f>
        <v>13628735.130000001</v>
      </c>
      <c r="C4" s="5">
        <f>+SUM(C5:C14)</f>
        <v>11756882.119999999</v>
      </c>
    </row>
    <row r="5" spans="1:3" ht="11.25" customHeight="1" x14ac:dyDescent="0.2">
      <c r="A5" s="6" t="s">
        <v>2</v>
      </c>
      <c r="B5" s="7"/>
      <c r="C5" s="7"/>
    </row>
    <row r="6" spans="1:3" ht="11.25" customHeight="1" x14ac:dyDescent="0.2">
      <c r="A6" s="6" t="s">
        <v>3</v>
      </c>
      <c r="B6" s="7"/>
      <c r="C6" s="7"/>
    </row>
    <row r="7" spans="1:3" ht="11.25" customHeight="1" x14ac:dyDescent="0.2">
      <c r="A7" s="6" t="s">
        <v>34</v>
      </c>
      <c r="B7" s="7"/>
      <c r="C7" s="7"/>
    </row>
    <row r="8" spans="1:3" ht="11.25" customHeight="1" x14ac:dyDescent="0.2">
      <c r="A8" s="6" t="s">
        <v>4</v>
      </c>
      <c r="B8" s="7"/>
      <c r="C8" s="7"/>
    </row>
    <row r="9" spans="1:3" ht="11.25" customHeight="1" x14ac:dyDescent="0.2">
      <c r="A9" s="6" t="s">
        <v>35</v>
      </c>
      <c r="B9" s="7"/>
      <c r="C9" s="7"/>
    </row>
    <row r="10" spans="1:3" ht="11.25" customHeight="1" x14ac:dyDescent="0.2">
      <c r="A10" s="6" t="s">
        <v>36</v>
      </c>
      <c r="B10" s="7"/>
      <c r="C10" s="7"/>
    </row>
    <row r="11" spans="1:3" ht="11.25" customHeight="1" x14ac:dyDescent="0.2">
      <c r="A11" s="6" t="s">
        <v>37</v>
      </c>
      <c r="B11" s="7"/>
      <c r="C11" s="7"/>
    </row>
    <row r="12" spans="1:3" ht="22.5" x14ac:dyDescent="0.2">
      <c r="A12" s="6" t="s">
        <v>40</v>
      </c>
      <c r="B12" s="7"/>
      <c r="C12" s="7"/>
    </row>
    <row r="13" spans="1:3" ht="11.25" customHeight="1" x14ac:dyDescent="0.2">
      <c r="A13" s="6" t="s">
        <v>41</v>
      </c>
      <c r="B13" s="7">
        <f>+[1]ACT!$B$15-892826.45</f>
        <v>13626276.33</v>
      </c>
      <c r="C13" s="7">
        <f>+[2]EA!$C$14</f>
        <v>11749434.92</v>
      </c>
    </row>
    <row r="14" spans="1:3" ht="11.25" customHeight="1" x14ac:dyDescent="0.2">
      <c r="A14" s="6" t="s">
        <v>5</v>
      </c>
      <c r="B14" s="7">
        <f>+[1]ACT!$B$22</f>
        <v>2458.8000000000002</v>
      </c>
      <c r="C14" s="7">
        <f>+[2]EA!$C$20</f>
        <v>7447.2</v>
      </c>
    </row>
    <row r="15" spans="1:3" ht="11.25" customHeight="1" x14ac:dyDescent="0.2">
      <c r="A15" s="8"/>
      <c r="B15" s="9"/>
      <c r="C15" s="9"/>
    </row>
    <row r="16" spans="1:3" ht="11.25" customHeight="1" x14ac:dyDescent="0.2">
      <c r="A16" s="4" t="s">
        <v>6</v>
      </c>
      <c r="B16" s="5">
        <f>+SUM(B17:B32)</f>
        <v>9280521.0300000012</v>
      </c>
      <c r="C16" s="5">
        <f>+SUM(C17:C32)</f>
        <v>11021017.340000002</v>
      </c>
    </row>
    <row r="17" spans="1:3" ht="11.25" customHeight="1" x14ac:dyDescent="0.2">
      <c r="A17" s="6" t="s">
        <v>7</v>
      </c>
      <c r="B17" s="15">
        <f>+[1]ACT!$B$28-185330.14+173171.71</f>
        <v>8376016.4100000001</v>
      </c>
      <c r="C17" s="7">
        <f>+[2]EA!$C$26</f>
        <v>10188461.340000002</v>
      </c>
    </row>
    <row r="18" spans="1:3" ht="11.25" customHeight="1" x14ac:dyDescent="0.2">
      <c r="A18" s="6" t="s">
        <v>8</v>
      </c>
      <c r="B18" s="7">
        <f>+[1]ACT!$B$29</f>
        <v>131917.82000000004</v>
      </c>
      <c r="C18" s="7">
        <f>+[2]EA!$C$27</f>
        <v>97087.26999999999</v>
      </c>
    </row>
    <row r="19" spans="1:3" ht="11.25" customHeight="1" x14ac:dyDescent="0.2">
      <c r="A19" s="6" t="s">
        <v>9</v>
      </c>
      <c r="B19" s="7">
        <f>+[1]ACT!$B$30+6338.92</f>
        <v>694486.64999999991</v>
      </c>
      <c r="C19" s="7">
        <f>+[2]EA!$C$28</f>
        <v>699022.63999999978</v>
      </c>
    </row>
    <row r="20" spans="1:3" ht="11.25" customHeight="1" x14ac:dyDescent="0.2">
      <c r="A20" s="6" t="s">
        <v>10</v>
      </c>
      <c r="B20" s="7"/>
      <c r="C20" s="7"/>
    </row>
    <row r="21" spans="1:3" ht="11.25" customHeight="1" x14ac:dyDescent="0.2">
      <c r="A21" s="6" t="s">
        <v>11</v>
      </c>
      <c r="B21" s="7"/>
      <c r="C21" s="7"/>
    </row>
    <row r="22" spans="1:3" ht="11.25" customHeight="1" x14ac:dyDescent="0.2">
      <c r="A22" s="6" t="s">
        <v>42</v>
      </c>
      <c r="B22" s="7"/>
      <c r="C22" s="7"/>
    </row>
    <row r="23" spans="1:3" ht="11.25" customHeight="1" x14ac:dyDescent="0.2">
      <c r="A23" s="6" t="s">
        <v>12</v>
      </c>
      <c r="B23" s="7">
        <f>+[1]ACT!$B$36</f>
        <v>78100.149999999994</v>
      </c>
      <c r="C23" s="7">
        <f>+[2]EA!$C$33</f>
        <v>36446.089999999997</v>
      </c>
    </row>
    <row r="24" spans="1:3" ht="11.25" customHeight="1" x14ac:dyDescent="0.2">
      <c r="A24" s="6" t="s">
        <v>13</v>
      </c>
      <c r="B24" s="7"/>
      <c r="C24" s="7"/>
    </row>
    <row r="25" spans="1:3" ht="11.25" customHeight="1" x14ac:dyDescent="0.2">
      <c r="A25" s="6" t="s">
        <v>14</v>
      </c>
      <c r="B25" s="7"/>
      <c r="C25" s="7"/>
    </row>
    <row r="26" spans="1:3" ht="11.25" customHeight="1" x14ac:dyDescent="0.2">
      <c r="A26" s="6" t="s">
        <v>15</v>
      </c>
      <c r="B26" s="7"/>
      <c r="C26" s="7"/>
    </row>
    <row r="27" spans="1:3" ht="11.25" customHeight="1" x14ac:dyDescent="0.2">
      <c r="A27" s="6" t="s">
        <v>16</v>
      </c>
      <c r="B27" s="7"/>
      <c r="C27" s="7"/>
    </row>
    <row r="28" spans="1:3" ht="11.25" customHeight="1" x14ac:dyDescent="0.2">
      <c r="A28" s="6" t="s">
        <v>17</v>
      </c>
      <c r="B28" s="7"/>
      <c r="C28" s="7"/>
    </row>
    <row r="29" spans="1:3" ht="11.25" customHeight="1" x14ac:dyDescent="0.2">
      <c r="A29" s="6" t="s">
        <v>43</v>
      </c>
      <c r="B29" s="7"/>
      <c r="C29" s="7"/>
    </row>
    <row r="30" spans="1:3" ht="11.25" customHeight="1" x14ac:dyDescent="0.2">
      <c r="A30" s="6" t="s">
        <v>18</v>
      </c>
      <c r="B30" s="7"/>
      <c r="C30" s="7"/>
    </row>
    <row r="31" spans="1:3" ht="11.25" customHeight="1" x14ac:dyDescent="0.2">
      <c r="A31" s="6" t="s">
        <v>19</v>
      </c>
      <c r="B31" s="7"/>
      <c r="C31" s="7"/>
    </row>
    <row r="32" spans="1:3" ht="11.25" customHeight="1" x14ac:dyDescent="0.2">
      <c r="A32" s="6" t="s">
        <v>20</v>
      </c>
      <c r="B32" s="7"/>
      <c r="C32" s="7"/>
    </row>
    <row r="33" spans="1:3" ht="11.25" customHeight="1" x14ac:dyDescent="0.2">
      <c r="A33" s="2" t="s">
        <v>44</v>
      </c>
      <c r="B33" s="5">
        <f>+B4-B16</f>
        <v>4348214.0999999996</v>
      </c>
      <c r="C33" s="5">
        <f>+C4-C16</f>
        <v>735864.77999999747</v>
      </c>
    </row>
    <row r="34" spans="1:3" ht="11.25" customHeight="1" x14ac:dyDescent="0.2">
      <c r="A34" s="10"/>
      <c r="B34" s="9"/>
      <c r="C34" s="9"/>
    </row>
    <row r="35" spans="1:3" ht="11.25" customHeight="1" x14ac:dyDescent="0.2">
      <c r="A35" s="2" t="s">
        <v>47</v>
      </c>
      <c r="B35" s="9"/>
      <c r="C35" s="9"/>
    </row>
    <row r="36" spans="1:3" ht="11.25" customHeight="1" x14ac:dyDescent="0.2">
      <c r="A36" s="4" t="s">
        <v>1</v>
      </c>
      <c r="B36" s="5">
        <f>+B37+B38+B39</f>
        <v>0</v>
      </c>
      <c r="C36" s="5">
        <f>+C37+C38+C39</f>
        <v>0</v>
      </c>
    </row>
    <row r="37" spans="1:3" ht="11.25" customHeight="1" x14ac:dyDescent="0.2">
      <c r="A37" s="6" t="s">
        <v>21</v>
      </c>
      <c r="B37" s="7"/>
      <c r="C37" s="7"/>
    </row>
    <row r="38" spans="1:3" ht="11.25" customHeight="1" x14ac:dyDescent="0.2">
      <c r="A38" s="6" t="s">
        <v>22</v>
      </c>
      <c r="B38" s="7"/>
      <c r="C38" s="7"/>
    </row>
    <row r="39" spans="1:3" ht="11.25" customHeight="1" x14ac:dyDescent="0.2">
      <c r="A39" s="6" t="s">
        <v>23</v>
      </c>
      <c r="B39" s="7"/>
      <c r="C39" s="7"/>
    </row>
    <row r="40" spans="1:3" ht="11.25" customHeight="1" x14ac:dyDescent="0.2">
      <c r="A40" s="8"/>
      <c r="B40" s="9"/>
      <c r="C40" s="9"/>
    </row>
    <row r="41" spans="1:3" ht="11.25" customHeight="1" x14ac:dyDescent="0.2">
      <c r="A41" s="4" t="s">
        <v>6</v>
      </c>
      <c r="B41" s="5">
        <f>+B42+B43+B44</f>
        <v>68134.63</v>
      </c>
      <c r="C41" s="5">
        <f>+C42+C43+C44</f>
        <v>50680.98</v>
      </c>
    </row>
    <row r="42" spans="1:3" ht="11.25" customHeight="1" x14ac:dyDescent="0.2">
      <c r="A42" s="6" t="s">
        <v>21</v>
      </c>
      <c r="B42" s="7"/>
      <c r="C42" s="7"/>
    </row>
    <row r="43" spans="1:3" ht="11.25" customHeight="1" x14ac:dyDescent="0.2">
      <c r="A43" s="6" t="s">
        <v>22</v>
      </c>
      <c r="B43" s="7">
        <v>68134.63</v>
      </c>
      <c r="C43" s="7">
        <f>+[3]EFE!$D$42</f>
        <v>10600</v>
      </c>
    </row>
    <row r="44" spans="1:3" ht="11.25" customHeight="1" x14ac:dyDescent="0.2">
      <c r="A44" s="6" t="s">
        <v>24</v>
      </c>
      <c r="B44" s="7">
        <v>0</v>
      </c>
      <c r="C44" s="7">
        <f>+[3]EFE!$D$43</f>
        <v>40080.980000000003</v>
      </c>
    </row>
    <row r="45" spans="1:3" ht="11.25" customHeight="1" x14ac:dyDescent="0.2">
      <c r="A45" s="2" t="s">
        <v>45</v>
      </c>
      <c r="B45" s="5">
        <f>+B36-B41</f>
        <v>-68134.63</v>
      </c>
      <c r="C45" s="5">
        <f>+C36-C41</f>
        <v>-50680.98</v>
      </c>
    </row>
    <row r="46" spans="1:3" ht="11.25" customHeight="1" x14ac:dyDescent="0.2">
      <c r="A46" s="10"/>
      <c r="B46" s="9"/>
      <c r="C46" s="9"/>
    </row>
    <row r="47" spans="1:3" ht="11.25" customHeight="1" x14ac:dyDescent="0.2">
      <c r="A47" s="2" t="s">
        <v>48</v>
      </c>
      <c r="B47" s="9"/>
      <c r="C47" s="9"/>
    </row>
    <row r="48" spans="1:3" ht="11.25" customHeight="1" x14ac:dyDescent="0.2">
      <c r="A48" s="4" t="s">
        <v>1</v>
      </c>
      <c r="B48" s="5">
        <f>+B49+B50+B51+B52</f>
        <v>16822.07</v>
      </c>
      <c r="C48" s="5">
        <f>+C49+C50+C51+C52</f>
        <v>24950.13</v>
      </c>
    </row>
    <row r="49" spans="1:3" ht="11.25" customHeight="1" x14ac:dyDescent="0.2">
      <c r="A49" s="6" t="s">
        <v>25</v>
      </c>
      <c r="B49" s="7"/>
      <c r="C49" s="7"/>
    </row>
    <row r="50" spans="1:3" ht="11.25" customHeight="1" x14ac:dyDescent="0.2">
      <c r="A50" s="6" t="s">
        <v>26</v>
      </c>
      <c r="B50" s="7"/>
      <c r="C50" s="7"/>
    </row>
    <row r="51" spans="1:3" ht="11.25" customHeight="1" x14ac:dyDescent="0.2">
      <c r="A51" s="6" t="s">
        <v>27</v>
      </c>
      <c r="B51" s="7"/>
      <c r="C51" s="7"/>
    </row>
    <row r="52" spans="1:3" ht="11.25" customHeight="1" x14ac:dyDescent="0.2">
      <c r="A52" s="6" t="s">
        <v>28</v>
      </c>
      <c r="B52" s="7">
        <f>10768.12+6053.95</f>
        <v>16822.07</v>
      </c>
      <c r="C52" s="7">
        <f>+[3]EFE!$D$51</f>
        <v>24950.13</v>
      </c>
    </row>
    <row r="53" spans="1:3" ht="11.25" customHeight="1" x14ac:dyDescent="0.2">
      <c r="A53" s="8"/>
      <c r="B53" s="9"/>
      <c r="C53" s="9"/>
    </row>
    <row r="54" spans="1:3" ht="11.25" customHeight="1" x14ac:dyDescent="0.2">
      <c r="A54" s="4" t="s">
        <v>6</v>
      </c>
      <c r="B54" s="5">
        <f>+B55+B56+B57+B58</f>
        <v>1964963</v>
      </c>
      <c r="C54" s="5">
        <f>+C55+C56+C57+C58</f>
        <v>8778.3999999999978</v>
      </c>
    </row>
    <row r="55" spans="1:3" ht="11.25" customHeight="1" x14ac:dyDescent="0.2">
      <c r="A55" s="6" t="s">
        <v>29</v>
      </c>
      <c r="B55" s="7"/>
      <c r="C55" s="7"/>
    </row>
    <row r="56" spans="1:3" ht="11.25" customHeight="1" x14ac:dyDescent="0.2">
      <c r="A56" s="6" t="s">
        <v>26</v>
      </c>
      <c r="B56" s="7"/>
      <c r="C56" s="7"/>
    </row>
    <row r="57" spans="1:3" ht="11.25" customHeight="1" x14ac:dyDescent="0.2">
      <c r="A57" s="6" t="s">
        <v>27</v>
      </c>
      <c r="B57" s="7"/>
      <c r="C57" s="7"/>
    </row>
    <row r="58" spans="1:3" ht="11.25" customHeight="1" x14ac:dyDescent="0.2">
      <c r="A58" s="6" t="s">
        <v>30</v>
      </c>
      <c r="B58" s="7">
        <f>1219+1963744</f>
        <v>1964963</v>
      </c>
      <c r="C58" s="7">
        <f>+[3]EFE!$D$56</f>
        <v>8778.3999999999978</v>
      </c>
    </row>
    <row r="59" spans="1:3" ht="11.25" customHeight="1" x14ac:dyDescent="0.2">
      <c r="A59" s="2" t="s">
        <v>46</v>
      </c>
      <c r="B59" s="5">
        <f>+B48-B54</f>
        <v>-1948140.93</v>
      </c>
      <c r="C59" s="5">
        <f>+C48-C54</f>
        <v>16171.730000000003</v>
      </c>
    </row>
    <row r="60" spans="1:3" ht="11.25" customHeight="1" x14ac:dyDescent="0.2">
      <c r="A60" s="10"/>
      <c r="B60" s="9"/>
      <c r="C60" s="9"/>
    </row>
    <row r="61" spans="1:3" ht="11.25" customHeight="1" x14ac:dyDescent="0.2">
      <c r="A61" s="2" t="s">
        <v>31</v>
      </c>
      <c r="B61" s="5">
        <f>+B33+B45+B59</f>
        <v>2331938.54</v>
      </c>
      <c r="C61" s="5">
        <f>+C33+C45+C59</f>
        <v>701355.52999999747</v>
      </c>
    </row>
    <row r="62" spans="1:3" ht="11.25" customHeight="1" x14ac:dyDescent="0.2">
      <c r="A62" s="10"/>
      <c r="B62" s="9"/>
      <c r="C62" s="9"/>
    </row>
    <row r="63" spans="1:3" ht="11.25" customHeight="1" x14ac:dyDescent="0.2">
      <c r="A63" s="2" t="s">
        <v>32</v>
      </c>
      <c r="B63" s="5">
        <f>+C65</f>
        <v>2891235.8700000066</v>
      </c>
      <c r="C63" s="5">
        <v>2189880.3400000092</v>
      </c>
    </row>
    <row r="64" spans="1:3" ht="11.25" customHeight="1" x14ac:dyDescent="0.2">
      <c r="A64" s="10"/>
      <c r="B64" s="9"/>
      <c r="C64" s="9"/>
    </row>
    <row r="65" spans="1:3" ht="11.25" customHeight="1" x14ac:dyDescent="0.2">
      <c r="A65" s="2" t="s">
        <v>33</v>
      </c>
      <c r="B65" s="5">
        <f>+B63+B61</f>
        <v>5223174.4100000067</v>
      </c>
      <c r="C65" s="5">
        <f>+C63+C61</f>
        <v>2891235.8700000066</v>
      </c>
    </row>
    <row r="66" spans="1:3" ht="11.25" customHeight="1" x14ac:dyDescent="0.2">
      <c r="A66" s="11"/>
      <c r="B66" s="13"/>
      <c r="C66" s="12"/>
    </row>
    <row r="67" spans="1:3" x14ac:dyDescent="0.2">
      <c r="B67" s="14"/>
    </row>
    <row r="68" spans="1:3" ht="27.75" customHeight="1" x14ac:dyDescent="0.2">
      <c r="A68" s="20" t="s">
        <v>38</v>
      </c>
      <c r="B68" s="21"/>
      <c r="C68" s="21"/>
    </row>
    <row r="72" spans="1:3" x14ac:dyDescent="0.2">
      <c r="A72" s="16" t="s">
        <v>49</v>
      </c>
      <c r="B72" s="17" t="s">
        <v>50</v>
      </c>
      <c r="C72" s="18"/>
    </row>
    <row r="73" spans="1:3" ht="45" x14ac:dyDescent="0.2">
      <c r="A73" s="16" t="s">
        <v>51</v>
      </c>
      <c r="B73" s="19" t="s">
        <v>52</v>
      </c>
      <c r="C73" s="18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ignoredErrors>
    <ignoredError sqref="C13:C14 C16:C19 B33:C33 B23:C23 C55:C58 C52:C53 C43:C44 C36:C42 C45:C51 C54 C59 B61:C61 C65 C4 B4:B13 B63 B41:B42 B64:B65 B34:B36 B24:B32 B45:B52 B62 B53:B54 B58:B60 B56:B57 B15:B17 B19:B22 B14 B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:B23"/>
    </sheetView>
  </sheetViews>
  <sheetFormatPr baseColWidth="10" defaultRowHeight="11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2006/documentManagement/types"/>
    <ds:schemaRef ds:uri="212f5b6f-540c-444d-8783-9749c880513e"/>
    <ds:schemaRef ds:uri="http://purl.org/dc/dcmitype/"/>
    <ds:schemaRef ds:uri="45be96a9-161b-45e5-8955-82d7971c9a3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Hoja1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Dell_pc</cp:lastModifiedBy>
  <cp:revision/>
  <cp:lastPrinted>2021-10-19T02:48:00Z</cp:lastPrinted>
  <dcterms:created xsi:type="dcterms:W3CDTF">2012-12-11T20:31:36Z</dcterms:created>
  <dcterms:modified xsi:type="dcterms:W3CDTF">2021-10-19T02:48:13Z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