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Cuenta Publica 2021\PAGINA WEB 1ERTRIM2021\EXCEL\"/>
    </mc:Choice>
  </mc:AlternateContent>
  <bookViews>
    <workbookView xWindow="0" yWindow="0" windowWidth="20490" windowHeight="7335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3" i="6" l="1"/>
  <c r="E33" i="6"/>
  <c r="E23" i="6"/>
  <c r="E13" i="6"/>
  <c r="E5" i="6"/>
  <c r="D42" i="5" l="1"/>
  <c r="C42" i="5"/>
  <c r="D23" i="5"/>
  <c r="C23" i="5"/>
  <c r="D30" i="4"/>
  <c r="C30" i="4"/>
  <c r="D28" i="4"/>
  <c r="C28" i="4"/>
  <c r="D16" i="4"/>
  <c r="C16" i="4"/>
  <c r="D7" i="4"/>
  <c r="C7" i="4"/>
  <c r="D6" i="8"/>
  <c r="C6" i="8"/>
  <c r="D16" i="8"/>
  <c r="C16" i="8"/>
  <c r="G8" i="8"/>
  <c r="F8" i="8"/>
  <c r="H8" i="8" s="1"/>
  <c r="E77" i="6" l="1"/>
  <c r="D77" i="6"/>
  <c r="C77" i="6"/>
  <c r="G43" i="6"/>
  <c r="F43" i="6"/>
  <c r="D43" i="6"/>
  <c r="C43" i="6"/>
  <c r="H52" i="6"/>
  <c r="H51" i="6"/>
  <c r="H50" i="6"/>
  <c r="H49" i="6"/>
  <c r="H48" i="6"/>
  <c r="H47" i="6"/>
  <c r="H46" i="6"/>
  <c r="H45" i="6"/>
  <c r="H43" i="6" s="1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H5" i="6" l="1"/>
  <c r="E16" i="8"/>
  <c r="E6" i="8" s="1"/>
  <c r="E23" i="5"/>
  <c r="E42" i="5" s="1"/>
  <c r="E7" i="4"/>
  <c r="G77" i="6"/>
  <c r="G7" i="4" s="1"/>
  <c r="H33" i="6"/>
  <c r="H23" i="6"/>
  <c r="F77" i="6"/>
  <c r="H13" i="6"/>
  <c r="E16" i="4" l="1"/>
  <c r="E28" i="4"/>
  <c r="E30" i="4" s="1"/>
  <c r="G16" i="8"/>
  <c r="G6" i="8" s="1"/>
  <c r="G23" i="5"/>
  <c r="G42" i="5" s="1"/>
  <c r="G28" i="4"/>
  <c r="G30" i="4" s="1"/>
  <c r="G16" i="4"/>
  <c r="F23" i="5"/>
  <c r="F42" i="5" s="1"/>
  <c r="F7" i="4"/>
  <c r="F16" i="8"/>
  <c r="H77" i="6"/>
  <c r="H23" i="5" s="1"/>
  <c r="H42" i="5" s="1"/>
  <c r="F6" i="8" l="1"/>
  <c r="H6" i="8" s="1"/>
  <c r="H16" i="8"/>
  <c r="F28" i="4"/>
  <c r="F30" i="4" s="1"/>
  <c r="H7" i="4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<sst xmlns="http://schemas.openxmlformats.org/spreadsheetml/2006/main" count="217" uniqueCount="146">
  <si>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</si>
  <si>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</si>
  <si>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</si>
  <si>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</si>
  <si>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</si>
  <si>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</si>
  <si>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</si>
  <si>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</si>
  <si>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</si>
  <si>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</si>
  <si>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</si>
  <si>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</si>
  <si>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</si>
  <si>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</si>
  <si>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</si>
  <si>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</si>
  <si>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</si>
  <si>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</si>
  <si>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</si>
  <si>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</si>
  <si>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</si>
  <si>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</si>
  <si>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</si>
  <si>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</si>
  <si>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</si>
  <si>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</si>
  <si>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</si>
  <si>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</si>
  <si>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</si>
  <si>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</si>
  <si>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</si>
  <si>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</si>
  <si>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</si>
  <si>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</si>
  <si>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</si>
  <si>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</si>
  <si>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</si>
  <si>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</si>
  <si>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</si>
  <si>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</si>
  <si>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</si>
  <si>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</si>
  <si>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</si>
  <si>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</si>
  <si>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</si>
  <si>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</si>
  <si>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</si>
  <si>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</si>
  <si>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</si>
  <si>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</si>
  <si>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</si>
  <si>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</si>
  <si>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</si>
  <si>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</si>
  <si>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</si>
  <si>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</si>
  <si>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</si>
  <si>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</si>
  <si>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</si>
  <si>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</si>
  <si>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</si>
  <si>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</si>
  <si>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</si>
  <si>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</si>
  <si>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</si>
  <si>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</si>
  <si>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</si>
  <si>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</si>
  <si>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</si>
  <si>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</si>
  <si>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</si>
  <si>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</si>
  <si>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</si>
  <si>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</si>
  <si>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</si>
  <si>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</si>
  <si>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</si>
  <si>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</si>
  <si>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</si>
  <si>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</si>
  <si>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</si>
  <si>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</si>
  <si>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</si>
  <si>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</si>
  <si>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</si>
  <si>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</si>
  <si>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</si>
  <si>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</si>
  <si>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</si>
  <si>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</si>
  <si>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</si>
  <si>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</si>
  <si>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</si>
  <si>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</si>
  <si>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</si>
  <si>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</si>
  <si>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</si>
  <si>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</si>
  <si>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</si>
  <si>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</si>
  <si>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</si>
  <si>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</si>
  <si>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</si>
  <si>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</si>
  <si>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</si>
  <si>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</si>
  <si>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</si>
  <si>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</si>
  <si>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</si>
  <si>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</si>
  <si>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</si>
  <si>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</si>
  <si>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</si>
  <si>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</si>
  <si>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</si>
  <si>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</si>
  <si>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</si>
  <si>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</si>
  <si>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</si>
  <si>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</si>
  <si>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</si>
  <si>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</si>
  <si>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</si>
  <si>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</si>
  <si>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</si>
  <si>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</si>
  <si>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</si>
  <si>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</si>
  <si>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</si>
  <si>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</si>
  <si>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</si>
  <si>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</si>
  <si>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</si>
  <si>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</si>
  <si>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</si>
  <si>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</si>
  <si>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</si>
  <si>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INSTITUTO MUNICIPAL DE LAS MUJERES
Estado Analítico del Ejercicio del Presupuesto de Egresos
Clasificación por Objeto del Gasto (Capítulo y Concepto)
Del 01 de Enero al 31 de Marzo de 2021</t>
  </si>
  <si>
    <t>INSTITUTO MUNICIPAL DE LAS MUJERES
Estado Analítico del Ejercicio del Presupuesto de Egresos
Clasificación Económica (por Tipo de Gasto)
Del 01 de Enero al 31 de Marzo de 2021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</si>
  <si>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</si>
  <si>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</si>
  <si>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</si>
  <si>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Estado Analítico del Ejercicio del Presupuesto de Egresos
Clasificación Administrativa
Del 01 de Enero al 31 de Marzo de 2021</t>
  </si>
  <si>
    <t>Gobierno (Federal/Estatal/Municipal) de León
Estado Analítico del Ejercicio del Presupuesto de Egresos
Clasificación Administrativa
Del 01 de Enero al 31 de Marzo de 2021</t>
  </si>
  <si>
    <t>N/A</t>
  </si>
  <si>
    <t>INSTITUTO MUNICIPAL DE LAS MUJERES
Estado Analítico del Ejercicio del Presupuesto de Egresos
Clasificación Funcional (Finalidad y Función)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</si>
</sst>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pane ySplit="4" topLeftCell="A74" activePane="bottomLeft" state="frozen"/>
      <selection pane="bottomLeft" activeCell="H77" sqref="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51">
        <f t="shared" ref="C5:H5" si="0">+SUM(C6:C12)</f>
        <v>13113828.193033572</v>
      </c>
      <c r="D5" s="51">
        <f t="shared" si="0"/>
        <v>0</v>
      </c>
      <c r="E5" s="51">
        <f t="shared" ref="E5" si="1">+SUM(E6:E12)</f>
        <v>13113828.193033572</v>
      </c>
      <c r="F5" s="51">
        <f t="shared" si="0"/>
        <v>1905444.7899999998</v>
      </c>
      <c r="G5" s="51">
        <f t="shared" si="0"/>
        <v>1622324.1099999999</v>
      </c>
      <c r="H5" s="51">
        <f t="shared" si="0"/>
        <v>11208383.403033571</v>
      </c>
    </row>
    <row r="6" spans="1:8" x14ac:dyDescent="0.2">
      <c r="A6" s="5"/>
      <c r="B6" s="11" t="s">
        <v>78</v>
      </c>
      <c r="C6" s="15">
        <v>5405727.5007679984</v>
      </c>
      <c r="D6" s="15">
        <v>0</v>
      </c>
      <c r="E6" s="15">
        <v>5405727.5007679984</v>
      </c>
      <c r="F6" s="15">
        <v>1113629.6399999999</v>
      </c>
      <c r="G6" s="15">
        <v>983239.71</v>
      </c>
      <c r="H6" s="15">
        <f>+E6-F6</f>
        <v>4292097.8607679987</v>
      </c>
    </row>
    <row r="7" spans="1:8" x14ac:dyDescent="0.2">
      <c r="A7" s="5"/>
      <c r="B7" s="11" t="s">
        <v>79</v>
      </c>
      <c r="C7" s="15">
        <v>4290000</v>
      </c>
      <c r="D7" s="15">
        <v>0</v>
      </c>
      <c r="E7" s="15">
        <v>4290000</v>
      </c>
      <c r="F7" s="15">
        <v>258340.08</v>
      </c>
      <c r="G7" s="15">
        <v>230502.49</v>
      </c>
      <c r="H7" s="15">
        <f t="shared" ref="H7:H52" si="2">+E7-F7</f>
        <v>4031659.92</v>
      </c>
    </row>
    <row r="8" spans="1:8" x14ac:dyDescent="0.2">
      <c r="A8" s="5"/>
      <c r="B8" s="11" t="s">
        <v>80</v>
      </c>
      <c r="C8" s="15">
        <v>900397.84666518215</v>
      </c>
      <c r="D8" s="15">
        <v>0</v>
      </c>
      <c r="E8" s="15">
        <v>900397.84666518215</v>
      </c>
      <c r="F8" s="15">
        <v>11436.74</v>
      </c>
      <c r="G8" s="15">
        <v>11436.74</v>
      </c>
      <c r="H8" s="15">
        <f t="shared" si="2"/>
        <v>888961.10666518216</v>
      </c>
    </row>
    <row r="9" spans="1:8" x14ac:dyDescent="0.2">
      <c r="A9" s="5"/>
      <c r="B9" s="11" t="s">
        <v>35</v>
      </c>
      <c r="C9" s="15">
        <v>1208820</v>
      </c>
      <c r="D9" s="15">
        <v>0</v>
      </c>
      <c r="E9" s="15">
        <v>1208820</v>
      </c>
      <c r="F9" s="15">
        <v>230280.13</v>
      </c>
      <c r="G9" s="15">
        <v>136231.53</v>
      </c>
      <c r="H9" s="15">
        <f t="shared" si="2"/>
        <v>978539.87</v>
      </c>
    </row>
    <row r="10" spans="1:8" x14ac:dyDescent="0.2">
      <c r="A10" s="5"/>
      <c r="B10" s="11" t="s">
        <v>81</v>
      </c>
      <c r="C10" s="15">
        <v>1308882.8456003917</v>
      </c>
      <c r="D10" s="15">
        <v>0</v>
      </c>
      <c r="E10" s="15">
        <v>1308882.8456003917</v>
      </c>
      <c r="F10" s="15">
        <v>291758.2</v>
      </c>
      <c r="G10" s="15">
        <v>260913.64</v>
      </c>
      <c r="H10" s="15">
        <f t="shared" si="2"/>
        <v>1017124.6456003918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50" t="s">
        <v>70</v>
      </c>
      <c r="B13" s="7"/>
      <c r="C13" s="52">
        <f>+SUM(C14:C22)</f>
        <v>258950</v>
      </c>
      <c r="D13" s="52">
        <f t="shared" ref="D13:H13" si="3">+SUM(D14:D22)</f>
        <v>0</v>
      </c>
      <c r="E13" s="52">
        <f>+SUM(E14:E22)</f>
        <v>258950</v>
      </c>
      <c r="F13" s="52">
        <f t="shared" si="3"/>
        <v>2665.84</v>
      </c>
      <c r="G13" s="52">
        <f t="shared" si="3"/>
        <v>2665.84</v>
      </c>
      <c r="H13" s="52">
        <f t="shared" si="3"/>
        <v>256284.15999999997</v>
      </c>
    </row>
    <row r="14" spans="1:8" x14ac:dyDescent="0.2">
      <c r="A14" s="5"/>
      <c r="B14" s="11" t="s">
        <v>83</v>
      </c>
      <c r="C14" s="15">
        <v>85850</v>
      </c>
      <c r="D14" s="15">
        <v>0</v>
      </c>
      <c r="E14" s="15">
        <v>85850</v>
      </c>
      <c r="F14" s="15">
        <v>2205.83</v>
      </c>
      <c r="G14" s="15">
        <v>2205.83</v>
      </c>
      <c r="H14" s="15">
        <f t="shared" si="2"/>
        <v>83644.17</v>
      </c>
    </row>
    <row r="15" spans="1:8" x14ac:dyDescent="0.2">
      <c r="A15" s="5"/>
      <c r="B15" s="11" t="s">
        <v>84</v>
      </c>
      <c r="C15" s="15">
        <v>1200</v>
      </c>
      <c r="D15" s="15">
        <v>0</v>
      </c>
      <c r="E15" s="15">
        <v>1200</v>
      </c>
      <c r="F15" s="15">
        <v>0</v>
      </c>
      <c r="G15" s="15">
        <v>0</v>
      </c>
      <c r="H15" s="15">
        <f t="shared" si="2"/>
        <v>1200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1:8" x14ac:dyDescent="0.2">
      <c r="A17" s="5"/>
      <c r="B17" s="11" t="s">
        <v>86</v>
      </c>
      <c r="C17" s="15">
        <v>12400</v>
      </c>
      <c r="D17" s="15">
        <v>0</v>
      </c>
      <c r="E17" s="15">
        <v>12400</v>
      </c>
      <c r="F17" s="15">
        <v>0</v>
      </c>
      <c r="G17" s="15">
        <v>0</v>
      </c>
      <c r="H17" s="15">
        <f t="shared" si="2"/>
        <v>12400</v>
      </c>
    </row>
    <row r="18" spans="1:8" x14ac:dyDescent="0.2">
      <c r="A18" s="5"/>
      <c r="B18" s="11" t="s">
        <v>87</v>
      </c>
      <c r="C18" s="15">
        <v>16000</v>
      </c>
      <c r="D18" s="15">
        <v>0</v>
      </c>
      <c r="E18" s="15">
        <v>16000</v>
      </c>
      <c r="F18" s="15">
        <v>0</v>
      </c>
      <c r="G18" s="15">
        <v>0</v>
      </c>
      <c r="H18" s="15">
        <f t="shared" si="2"/>
        <v>16000</v>
      </c>
    </row>
    <row r="19" spans="1:8" x14ac:dyDescent="0.2">
      <c r="A19" s="5"/>
      <c r="B19" s="11" t="s">
        <v>88</v>
      </c>
      <c r="C19" s="15">
        <v>78000</v>
      </c>
      <c r="D19" s="15">
        <v>0</v>
      </c>
      <c r="E19" s="15">
        <v>78000</v>
      </c>
      <c r="F19" s="15">
        <v>0</v>
      </c>
      <c r="G19" s="15">
        <v>0</v>
      </c>
      <c r="H19" s="15">
        <f t="shared" si="2"/>
        <v>78000</v>
      </c>
    </row>
    <row r="20" spans="1:8" x14ac:dyDescent="0.2">
      <c r="A20" s="5"/>
      <c r="B20" s="11" t="s">
        <v>89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1:8" x14ac:dyDescent="0.2">
      <c r="A22" s="5"/>
      <c r="B22" s="11" t="s">
        <v>91</v>
      </c>
      <c r="C22" s="15">
        <v>65500</v>
      </c>
      <c r="D22" s="15">
        <v>0</v>
      </c>
      <c r="E22" s="15">
        <v>65500</v>
      </c>
      <c r="F22" s="15">
        <v>460.01</v>
      </c>
      <c r="G22" s="15">
        <v>460.01</v>
      </c>
      <c r="H22" s="15">
        <f t="shared" si="2"/>
        <v>65039.99</v>
      </c>
    </row>
    <row r="23" spans="1:8" x14ac:dyDescent="0.2">
      <c r="A23" s="50" t="s">
        <v>71</v>
      </c>
      <c r="B23" s="7"/>
      <c r="C23" s="52">
        <f>+SUM(C24:C32)</f>
        <v>1433702.0340288272</v>
      </c>
      <c r="D23" s="52">
        <f t="shared" ref="D23:H23" si="4">+SUM(D24:D32)</f>
        <v>0</v>
      </c>
      <c r="E23" s="52">
        <f>+SUM(E24:E32)</f>
        <v>1433702.0340288272</v>
      </c>
      <c r="F23" s="52">
        <f t="shared" si="4"/>
        <v>186747.27000000002</v>
      </c>
      <c r="G23" s="52">
        <f t="shared" si="4"/>
        <v>176161.06</v>
      </c>
      <c r="H23" s="52">
        <f t="shared" si="4"/>
        <v>1246954.7640288272</v>
      </c>
    </row>
    <row r="24" spans="1:8" x14ac:dyDescent="0.2">
      <c r="A24" s="5"/>
      <c r="B24" s="11" t="s">
        <v>92</v>
      </c>
      <c r="C24" s="15">
        <v>126648</v>
      </c>
      <c r="D24" s="15">
        <v>0</v>
      </c>
      <c r="E24" s="15">
        <v>126648</v>
      </c>
      <c r="F24" s="15">
        <v>22157.94</v>
      </c>
      <c r="G24" s="15">
        <v>20016.75</v>
      </c>
      <c r="H24" s="15">
        <f t="shared" si="2"/>
        <v>104490.06</v>
      </c>
    </row>
    <row r="25" spans="1:8" x14ac:dyDescent="0.2">
      <c r="A25" s="5"/>
      <c r="B25" s="11" t="s">
        <v>93</v>
      </c>
      <c r="C25" s="15">
        <v>37000</v>
      </c>
      <c r="D25" s="15">
        <v>0</v>
      </c>
      <c r="E25" s="15">
        <v>37000</v>
      </c>
      <c r="F25" s="15">
        <v>0</v>
      </c>
      <c r="G25" s="15">
        <v>0</v>
      </c>
      <c r="H25" s="15">
        <f t="shared" si="2"/>
        <v>37000</v>
      </c>
    </row>
    <row r="26" spans="1:8" x14ac:dyDescent="0.2">
      <c r="A26" s="5"/>
      <c r="B26" s="11" t="s">
        <v>94</v>
      </c>
      <c r="C26" s="15">
        <v>790195</v>
      </c>
      <c r="D26" s="15">
        <v>0</v>
      </c>
      <c r="E26" s="15">
        <v>790195</v>
      </c>
      <c r="F26" s="15">
        <v>107090.91</v>
      </c>
      <c r="G26" s="15">
        <v>107090.91</v>
      </c>
      <c r="H26" s="15">
        <f t="shared" si="2"/>
        <v>683104.09</v>
      </c>
    </row>
    <row r="27" spans="1:8" x14ac:dyDescent="0.2">
      <c r="A27" s="5"/>
      <c r="B27" s="11" t="s">
        <v>95</v>
      </c>
      <c r="C27" s="15">
        <v>41200</v>
      </c>
      <c r="D27" s="15">
        <v>0</v>
      </c>
      <c r="E27" s="15">
        <v>41200</v>
      </c>
      <c r="F27" s="15">
        <v>16056.82</v>
      </c>
      <c r="G27" s="15">
        <v>16056.82</v>
      </c>
      <c r="H27" s="15">
        <f t="shared" si="2"/>
        <v>25143.18</v>
      </c>
    </row>
    <row r="28" spans="1:8" x14ac:dyDescent="0.2">
      <c r="A28" s="5"/>
      <c r="B28" s="11" t="s">
        <v>96</v>
      </c>
      <c r="C28" s="15">
        <v>111500</v>
      </c>
      <c r="D28" s="15">
        <v>0</v>
      </c>
      <c r="E28" s="15">
        <v>111500</v>
      </c>
      <c r="F28" s="15">
        <v>7816.6399999999994</v>
      </c>
      <c r="G28" s="15">
        <v>7816.6399999999994</v>
      </c>
      <c r="H28" s="15">
        <f t="shared" si="2"/>
        <v>103683.36</v>
      </c>
    </row>
    <row r="29" spans="1:8" x14ac:dyDescent="0.2">
      <c r="A29" s="5"/>
      <c r="B29" s="11" t="s">
        <v>97</v>
      </c>
      <c r="C29" s="15">
        <v>100000</v>
      </c>
      <c r="D29" s="15">
        <v>0</v>
      </c>
      <c r="E29" s="15">
        <v>100000</v>
      </c>
      <c r="F29" s="15">
        <v>3116.95</v>
      </c>
      <c r="G29" s="15">
        <v>3116.95</v>
      </c>
      <c r="H29" s="15">
        <f t="shared" si="2"/>
        <v>96883.05</v>
      </c>
    </row>
    <row r="30" spans="1:8" x14ac:dyDescent="0.2">
      <c r="A30" s="5"/>
      <c r="B30" s="11" t="s">
        <v>98</v>
      </c>
      <c r="C30" s="15">
        <v>15600</v>
      </c>
      <c r="D30" s="15">
        <v>0</v>
      </c>
      <c r="E30" s="15">
        <v>15600</v>
      </c>
      <c r="F30" s="15">
        <v>255</v>
      </c>
      <c r="G30" s="15">
        <v>255</v>
      </c>
      <c r="H30" s="15">
        <f t="shared" si="2"/>
        <v>15345</v>
      </c>
    </row>
    <row r="31" spans="1:8" x14ac:dyDescent="0.2">
      <c r="A31" s="5"/>
      <c r="B31" s="11" t="s">
        <v>99</v>
      </c>
      <c r="C31" s="15">
        <v>60000</v>
      </c>
      <c r="D31" s="15">
        <v>0</v>
      </c>
      <c r="E31" s="15">
        <v>60000</v>
      </c>
      <c r="F31" s="15">
        <v>1389</v>
      </c>
      <c r="G31" s="15">
        <v>1389</v>
      </c>
      <c r="H31" s="15">
        <f t="shared" si="2"/>
        <v>58611</v>
      </c>
    </row>
    <row r="32" spans="1:8" x14ac:dyDescent="0.2">
      <c r="A32" s="5"/>
      <c r="B32" s="11" t="s">
        <v>19</v>
      </c>
      <c r="C32" s="15">
        <v>151559.0340288271</v>
      </c>
      <c r="D32" s="15">
        <v>0</v>
      </c>
      <c r="E32" s="15">
        <v>151559.0340288271</v>
      </c>
      <c r="F32" s="15">
        <v>28864.01</v>
      </c>
      <c r="G32" s="15">
        <v>20418.989999999998</v>
      </c>
      <c r="H32" s="15">
        <f t="shared" si="2"/>
        <v>122695.0240288271</v>
      </c>
    </row>
    <row r="33" spans="1:8" x14ac:dyDescent="0.2">
      <c r="A33" s="50" t="s">
        <v>72</v>
      </c>
      <c r="B33" s="7"/>
      <c r="C33" s="52">
        <f>+SUM(C34:C42)</f>
        <v>108000</v>
      </c>
      <c r="D33" s="52">
        <f t="shared" ref="D33:G33" si="5">+SUM(D34:D42)</f>
        <v>0</v>
      </c>
      <c r="E33" s="52">
        <f>+SUM(E34:E42)</f>
        <v>108000</v>
      </c>
      <c r="F33" s="52">
        <f t="shared" si="5"/>
        <v>17157.21</v>
      </c>
      <c r="G33" s="52">
        <f t="shared" si="5"/>
        <v>17157.21</v>
      </c>
      <c r="H33" s="52">
        <f t="shared" si="2"/>
        <v>90842.790000000008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2"/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2"/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2"/>
        <v>0</v>
      </c>
    </row>
    <row r="37" spans="1:8" x14ac:dyDescent="0.2">
      <c r="A37" s="5"/>
      <c r="B37" s="11" t="s">
        <v>103</v>
      </c>
      <c r="C37" s="15">
        <v>108000</v>
      </c>
      <c r="D37" s="15">
        <v>0</v>
      </c>
      <c r="E37" s="15">
        <v>108000</v>
      </c>
      <c r="F37" s="15">
        <v>17157.21</v>
      </c>
      <c r="G37" s="15">
        <v>17157.21</v>
      </c>
      <c r="H37" s="15">
        <f t="shared" si="2"/>
        <v>90842.790000000008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2"/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2"/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2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 t="shared" si="2"/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2"/>
        <v>0</v>
      </c>
    </row>
    <row r="43" spans="1:8" x14ac:dyDescent="0.2">
      <c r="A43" s="50" t="s">
        <v>73</v>
      </c>
      <c r="B43" s="7"/>
      <c r="C43" s="52">
        <f t="shared" ref="C43:G43" si="6">+SUM(C44:C52)</f>
        <v>97837</v>
      </c>
      <c r="D43" s="52">
        <f t="shared" si="6"/>
        <v>0</v>
      </c>
      <c r="E43" s="52">
        <f t="shared" ref="E43" si="7">+SUM(E44:E52)</f>
        <v>97837</v>
      </c>
      <c r="F43" s="52">
        <f t="shared" si="6"/>
        <v>0</v>
      </c>
      <c r="G43" s="52">
        <f t="shared" si="6"/>
        <v>0</v>
      </c>
      <c r="H43" s="52">
        <f>+SUM(H44:H52)</f>
        <v>97837</v>
      </c>
    </row>
    <row r="44" spans="1:8" x14ac:dyDescent="0.2">
      <c r="A44" s="5"/>
      <c r="B44" s="11" t="s">
        <v>107</v>
      </c>
      <c r="C44" s="15">
        <v>97837</v>
      </c>
      <c r="D44" s="15">
        <v>0</v>
      </c>
      <c r="E44" s="15">
        <v>97837</v>
      </c>
      <c r="F44" s="15">
        <v>0</v>
      </c>
      <c r="G44" s="15">
        <v>0</v>
      </c>
      <c r="H44" s="15">
        <f t="shared" si="2"/>
        <v>97837</v>
      </c>
    </row>
    <row r="45" spans="1:8" x14ac:dyDescent="0.2">
      <c r="A45" s="5"/>
      <c r="B45" s="11" t="s">
        <v>108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f t="shared" si="2"/>
        <v>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2"/>
        <v>0</v>
      </c>
    </row>
    <row r="47" spans="1:8" x14ac:dyDescent="0.2">
      <c r="A47" s="5"/>
      <c r="B47" s="11" t="s">
        <v>110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2"/>
        <v>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2"/>
        <v>0</v>
      </c>
    </row>
    <row r="49" spans="1:8" x14ac:dyDescent="0.2">
      <c r="A49" s="5"/>
      <c r="B49" s="11" t="s">
        <v>112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si="2"/>
        <v>0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2"/>
        <v>0</v>
      </c>
    </row>
    <row r="51" spans="1:8" x14ac:dyDescent="0.2">
      <c r="A51" s="5"/>
      <c r="B51" s="11" t="s">
        <v>114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2"/>
        <v>0</v>
      </c>
    </row>
    <row r="52" spans="1:8" x14ac:dyDescent="0.2">
      <c r="A52" s="5"/>
      <c r="B52" s="11" t="s">
        <v>115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2"/>
        <v>0</v>
      </c>
    </row>
    <row r="53" spans="1:8" x14ac:dyDescent="0.2">
      <c r="A53" s="50" t="s">
        <v>74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117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75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76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77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>+SUM(C5:C76)/2</f>
        <v>15012317.2270624</v>
      </c>
      <c r="D77" s="17">
        <f t="shared" ref="D77:G77" si="8">+SUM(D5:D76)/2</f>
        <v>0</v>
      </c>
      <c r="E77" s="17">
        <f t="shared" si="8"/>
        <v>15012317.2270624</v>
      </c>
      <c r="F77" s="17">
        <f t="shared" si="8"/>
        <v>2112015.11</v>
      </c>
      <c r="G77" s="17">
        <f t="shared" si="8"/>
        <v>1818308.22</v>
      </c>
      <c r="H77" s="17">
        <f>+E77-F77</f>
        <v>12900302.117062401</v>
      </c>
    </row>
    <row r="80" spans="1:8" x14ac:dyDescent="0.2">
      <c r="B80" s="1" t="s">
        <v>139</v>
      </c>
    </row>
    <row r="81" spans="2:2" ht="22.5" x14ac:dyDescent="0.2">
      <c r="B81" s="55" t="s">
        <v>140</v>
      </c>
    </row>
    <row r="86" spans="2:2" x14ac:dyDescent="0.2">
      <c r="B86" s="1" t="s">
        <v>139</v>
      </c>
    </row>
    <row r="87" spans="2:2" ht="22.5" x14ac:dyDescent="0.2">
      <c r="B87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44:D52 C77:H77 F5:H5 F13:G13 F23:G23 F33:G33 F44:H52 E5:E76" unlockedFormula="1"/>
    <ignoredError sqref="H23 H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3">
        <f>+C16-C8</f>
        <v>10722317.2270624</v>
      </c>
      <c r="D6" s="53">
        <f t="shared" ref="D6:G6" si="0">+D16-D8</f>
        <v>0</v>
      </c>
      <c r="E6" s="53">
        <f t="shared" si="0"/>
        <v>10722317.2270624</v>
      </c>
      <c r="F6" s="53">
        <f t="shared" si="0"/>
        <v>1853675.0299999998</v>
      </c>
      <c r="G6" s="53">
        <f t="shared" si="0"/>
        <v>1587805.73</v>
      </c>
      <c r="H6" s="54">
        <f>+E6-F6</f>
        <v>8868642.1970624011</v>
      </c>
    </row>
    <row r="7" spans="1:8" x14ac:dyDescent="0.2">
      <c r="A7" s="5"/>
      <c r="B7" s="18"/>
      <c r="C7" s="53"/>
      <c r="D7" s="22"/>
      <c r="E7" s="53"/>
      <c r="F7" s="53"/>
      <c r="G7" s="53"/>
      <c r="H7" s="22"/>
    </row>
    <row r="8" spans="1:8" x14ac:dyDescent="0.2">
      <c r="A8" s="5"/>
      <c r="B8" s="18" t="s">
        <v>1</v>
      </c>
      <c r="C8" s="53">
        <v>4290000</v>
      </c>
      <c r="D8" s="22"/>
      <c r="E8" s="53">
        <v>4290000</v>
      </c>
      <c r="F8" s="53">
        <f>+COG!F7</f>
        <v>258340.08</v>
      </c>
      <c r="G8" s="53">
        <f>+COG!G7</f>
        <v>230502.49</v>
      </c>
      <c r="H8" s="54">
        <f>+E8-F8</f>
        <v>4031659.92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+COG!C77</f>
        <v>15012317.2270624</v>
      </c>
      <c r="D16" s="17">
        <f>+COG!D77</f>
        <v>0</v>
      </c>
      <c r="E16" s="17">
        <f>+COG!E77</f>
        <v>15012317.2270624</v>
      </c>
      <c r="F16" s="17">
        <f>+COG!F77</f>
        <v>2112015.11</v>
      </c>
      <c r="G16" s="17">
        <f>+COG!G77</f>
        <v>1818308.22</v>
      </c>
      <c r="H16" s="17">
        <f>+E16-F16</f>
        <v>12900302.117062401</v>
      </c>
    </row>
    <row r="19" spans="2:2" x14ac:dyDescent="0.2">
      <c r="B19" s="1" t="s">
        <v>139</v>
      </c>
    </row>
    <row r="20" spans="2:2" ht="22.5" x14ac:dyDescent="0.2">
      <c r="B20" s="55" t="s">
        <v>140</v>
      </c>
    </row>
    <row r="25" spans="2:2" x14ac:dyDescent="0.2">
      <c r="B25" s="1" t="s">
        <v>139</v>
      </c>
    </row>
    <row r="26" spans="2:2" ht="22.5" x14ac:dyDescent="0.2">
      <c r="B26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B7" sqref="B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142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15012317.2270624</v>
      </c>
      <c r="D7" s="15">
        <f>+COG!D77</f>
        <v>0</v>
      </c>
      <c r="E7" s="15">
        <f>+COG!E77</f>
        <v>15012317.2270624</v>
      </c>
      <c r="F7" s="15">
        <f>+COG!F77</f>
        <v>2112015.11</v>
      </c>
      <c r="G7" s="15">
        <f>+COG!G77</f>
        <v>1818308.22</v>
      </c>
      <c r="H7" s="15">
        <f>+E7-F7</f>
        <v>12900302.117062401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f>SUM(C7:C15)</f>
        <v>15012317.2270624</v>
      </c>
      <c r="D16" s="25">
        <f t="shared" ref="D16:H16" si="0">SUM(D7:D15)</f>
        <v>0</v>
      </c>
      <c r="E16" s="25">
        <f t="shared" si="0"/>
        <v>15012317.2270624</v>
      </c>
      <c r="F16" s="25">
        <f t="shared" si="0"/>
        <v>2112015.11</v>
      </c>
      <c r="G16" s="25">
        <f t="shared" si="0"/>
        <v>1818308.22</v>
      </c>
      <c r="H16" s="25">
        <f t="shared" si="0"/>
        <v>12900302.117062401</v>
      </c>
    </row>
    <row r="19" spans="1:8" ht="45" customHeight="1" x14ac:dyDescent="0.2">
      <c r="A19" s="56" t="s">
        <v>143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+C7</f>
        <v>15012317.2270624</v>
      </c>
      <c r="D28" s="36">
        <f t="shared" ref="D28:H28" si="1">+D7</f>
        <v>0</v>
      </c>
      <c r="E28" s="36">
        <f t="shared" si="1"/>
        <v>15012317.2270624</v>
      </c>
      <c r="F28" s="36">
        <f t="shared" si="1"/>
        <v>2112015.11</v>
      </c>
      <c r="G28" s="36">
        <f t="shared" si="1"/>
        <v>1818308.22</v>
      </c>
      <c r="H28" s="36">
        <f t="shared" si="1"/>
        <v>12900302.117062401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SUM(C28:C29)</f>
        <v>15012317.2270624</v>
      </c>
      <c r="D30" s="25">
        <f t="shared" ref="D30:H30" si="2">SUM(D28:D29)</f>
        <v>0</v>
      </c>
      <c r="E30" s="25">
        <f t="shared" si="2"/>
        <v>15012317.2270624</v>
      </c>
      <c r="F30" s="25">
        <f t="shared" si="2"/>
        <v>2112015.11</v>
      </c>
      <c r="G30" s="25">
        <f t="shared" si="2"/>
        <v>1818308.22</v>
      </c>
      <c r="H30" s="25">
        <f t="shared" si="2"/>
        <v>12900302.117062401</v>
      </c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 t="s">
        <v>144</v>
      </c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5" spans="1:8" x14ac:dyDescent="0.2">
      <c r="B55" s="1" t="s">
        <v>139</v>
      </c>
    </row>
    <row r="56" spans="1:8" ht="22.5" x14ac:dyDescent="0.2">
      <c r="B56" s="55" t="s">
        <v>140</v>
      </c>
    </row>
    <row r="61" spans="1:8" x14ac:dyDescent="0.2">
      <c r="B61" s="1" t="s">
        <v>139</v>
      </c>
    </row>
    <row r="62" spans="1:8" ht="22.5" x14ac:dyDescent="0.2">
      <c r="B62" s="55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28" workbookViewId="0">
      <selection activeCell="A29" sqref="A2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15012317.2270624</v>
      </c>
      <c r="D23" s="15">
        <f>+COG!D77</f>
        <v>0</v>
      </c>
      <c r="E23" s="15">
        <f>+COG!E77</f>
        <v>15012317.2270624</v>
      </c>
      <c r="F23" s="15">
        <f>+COG!F77</f>
        <v>2112015.11</v>
      </c>
      <c r="G23" s="15">
        <f>+COG!G77</f>
        <v>1818308.22</v>
      </c>
      <c r="H23" s="15">
        <f>+COG!H77</f>
        <v>12900302.117062401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SUM(C23:C41)</f>
        <v>15012317.2270624</v>
      </c>
      <c r="D42" s="25">
        <f t="shared" ref="D42:H42" si="0">SUM(D23:D41)</f>
        <v>0</v>
      </c>
      <c r="E42" s="25">
        <f t="shared" si="0"/>
        <v>15012317.2270624</v>
      </c>
      <c r="F42" s="25">
        <f t="shared" si="0"/>
        <v>2112015.11</v>
      </c>
      <c r="G42" s="25">
        <f t="shared" si="0"/>
        <v>1818308.22</v>
      </c>
      <c r="H42" s="25">
        <f t="shared" si="0"/>
        <v>12900302.117062401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1"/>
      <c r="C45" s="39"/>
      <c r="D45" s="39"/>
      <c r="E45" s="39"/>
      <c r="F45" s="39"/>
      <c r="G45" s="39"/>
      <c r="H45" s="39"/>
    </row>
    <row r="46" spans="1:8" x14ac:dyDescent="0.2">
      <c r="B46" s="1" t="s">
        <v>139</v>
      </c>
    </row>
    <row r="47" spans="1:8" ht="22.5" x14ac:dyDescent="0.2">
      <c r="B47" s="55" t="s">
        <v>140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139</v>
      </c>
    </row>
    <row r="53" spans="2:2" ht="22.5" x14ac:dyDescent="0.2">
      <c r="B53" s="55" t="s">
        <v>141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23:H23 C42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2021-04-13T03:03:30Z</cp:lastPrinted>
  <dcterms:created xsi:type="dcterms:W3CDTF">2014-02-10T03:37:14Z</dcterms:created>
  <dcterms:modified xsi:type="dcterms:W3CDTF">2021-04-26T16:02:40Z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