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FF" sheetId="1" r:id="rId1"/>
  </sheets>
  <externalReferences>
    <externalReference r:id="rId2"/>
    <externalReference r:id="rId3"/>
    <externalReference r:id="rId4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D18" i="1"/>
  <c r="C18" i="1"/>
  <c r="E17" i="1"/>
  <c r="D17" i="1"/>
  <c r="C17" i="1"/>
  <c r="E16" i="1"/>
  <c r="D16" i="1"/>
  <c r="C16" i="1"/>
  <c r="E15" i="1"/>
  <c r="D15" i="1"/>
  <c r="C15" i="1"/>
  <c r="C11" i="1"/>
  <c r="C12" i="1"/>
  <c r="E12" i="1"/>
  <c r="D12" i="1"/>
  <c r="E11" i="1"/>
  <c r="D11" i="1"/>
  <c r="E18" i="1" l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<sst xmlns="http://schemas.openxmlformats.org/spreadsheetml/2006/main" count="32" uniqueCount="31">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</sst>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9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1903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FORMATOS%202019/0322_EAE_19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2">
          <cell r="E12">
            <v>4650000</v>
          </cell>
          <cell r="F12">
            <v>4650000</v>
          </cell>
          <cell r="G12">
            <v>4650000</v>
          </cell>
        </row>
        <row r="13">
          <cell r="E13">
            <v>6882435</v>
          </cell>
          <cell r="F13">
            <v>5735362.5</v>
          </cell>
          <cell r="G13">
            <v>5161826.25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  <sheetName val="FF"/>
    </sheetNames>
    <sheetDataSet>
      <sheetData sheetId="0">
        <row r="5">
          <cell r="E5">
            <v>10451882.947327249</v>
          </cell>
          <cell r="F5">
            <v>9300760.8000000007</v>
          </cell>
          <cell r="G5">
            <v>6900195.3950000005</v>
          </cell>
        </row>
        <row r="13">
          <cell r="E13">
            <v>153500</v>
          </cell>
          <cell r="F13">
            <v>63553.83</v>
          </cell>
          <cell r="G13">
            <v>63553.83</v>
          </cell>
        </row>
        <row r="23">
          <cell r="E23">
            <v>855757.83593149635</v>
          </cell>
          <cell r="F23">
            <v>496708.6</v>
          </cell>
          <cell r="G23">
            <v>496708.6</v>
          </cell>
        </row>
        <row r="33">
          <cell r="E33">
            <v>20000</v>
          </cell>
          <cell r="F33">
            <v>0</v>
          </cell>
        </row>
        <row r="43">
          <cell r="E43">
            <v>57000</v>
          </cell>
          <cell r="F43">
            <v>7424</v>
          </cell>
          <cell r="G43">
            <v>7424</v>
          </cell>
        </row>
      </sheetData>
      <sheetData sheetId="1" refreshError="1"/>
      <sheetData sheetId="2" refreshError="1"/>
      <sheetData sheetId="3" refreshError="1"/>
      <sheetData sheetId="4">
        <row r="7">
          <cell r="E7">
            <v>11538140.783258744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10424882.947327249</v>
          </cell>
        </row>
        <row r="33">
          <cell r="G3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19" workbookViewId="0">
      <selection activeCell="E24" sqref="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30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11532435</v>
      </c>
      <c r="D3" s="3">
        <f t="shared" ref="D3:E3" si="0">SUM(D4:D13)</f>
        <v>10385362.5</v>
      </c>
      <c r="E3" s="4">
        <f t="shared" si="0"/>
        <v>9811826.25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f>+[1]EAI!$E$12</f>
        <v>4650000</v>
      </c>
      <c r="D11" s="6">
        <f>+[1]EAI!$F$12</f>
        <v>4650000</v>
      </c>
      <c r="E11" s="7">
        <f>+[1]EAI!$G$12</f>
        <v>4650000</v>
      </c>
    </row>
    <row r="12" spans="1:5" x14ac:dyDescent="0.2">
      <c r="A12" s="5"/>
      <c r="B12" s="14" t="s">
        <v>9</v>
      </c>
      <c r="C12" s="6">
        <f>+[1]EAI!$E$13</f>
        <v>6882435</v>
      </c>
      <c r="D12" s="6">
        <f>+[1]EAI!$F$13</f>
        <v>5735362.5</v>
      </c>
      <c r="E12" s="7">
        <f>+[1]EAI!$G$13</f>
        <v>5161826.25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11538140.783258745</v>
      </c>
      <c r="D14" s="9">
        <f t="shared" ref="D14:E14" si="1">SUM(D15:D23)</f>
        <v>9868447.2300000004</v>
      </c>
      <c r="E14" s="10">
        <f t="shared" si="1"/>
        <v>7467881.8250000002</v>
      </c>
    </row>
    <row r="15" spans="1:5" x14ac:dyDescent="0.2">
      <c r="A15" s="5"/>
      <c r="B15" s="14" t="s">
        <v>12</v>
      </c>
      <c r="C15" s="6">
        <f>+[2]COG!$E$5</f>
        <v>10451882.947327249</v>
      </c>
      <c r="D15" s="6">
        <f>+[2]COG!$F$5</f>
        <v>9300760.8000000007</v>
      </c>
      <c r="E15" s="7">
        <f>+[2]COG!$G$5</f>
        <v>6900195.3950000005</v>
      </c>
    </row>
    <row r="16" spans="1:5" x14ac:dyDescent="0.2">
      <c r="A16" s="5"/>
      <c r="B16" s="14" t="s">
        <v>13</v>
      </c>
      <c r="C16" s="6">
        <f>+[2]COG!$E$13</f>
        <v>153500</v>
      </c>
      <c r="D16" s="6">
        <f>+[2]COG!$F$13</f>
        <v>63553.83</v>
      </c>
      <c r="E16" s="7">
        <f>+[2]COG!$G$13</f>
        <v>63553.83</v>
      </c>
    </row>
    <row r="17" spans="1:6" x14ac:dyDescent="0.2">
      <c r="A17" s="5"/>
      <c r="B17" s="14" t="s">
        <v>14</v>
      </c>
      <c r="C17" s="6">
        <f>+[2]COG!$E$23</f>
        <v>855757.83593149635</v>
      </c>
      <c r="D17" s="6">
        <f>+[2]COG!$F$23</f>
        <v>496708.6</v>
      </c>
      <c r="E17" s="7">
        <f>+[2]COG!$G$23</f>
        <v>496708.6</v>
      </c>
    </row>
    <row r="18" spans="1:6" x14ac:dyDescent="0.2">
      <c r="A18" s="5"/>
      <c r="B18" s="14" t="s">
        <v>9</v>
      </c>
      <c r="C18" s="6">
        <f>+[2]COG!$E$33</f>
        <v>20000</v>
      </c>
      <c r="D18" s="6">
        <f>+[2]COG!$F$33</f>
        <v>0</v>
      </c>
      <c r="E18" s="7">
        <f>+[3]COG!G33</f>
        <v>0</v>
      </c>
    </row>
    <row r="19" spans="1:6" x14ac:dyDescent="0.2">
      <c r="A19" s="5"/>
      <c r="B19" s="14" t="s">
        <v>15</v>
      </c>
      <c r="C19" s="6">
        <f>+[2]COG!$E$43</f>
        <v>57000</v>
      </c>
      <c r="D19" s="6">
        <f>+[2]COG!$F$43</f>
        <v>7424</v>
      </c>
      <c r="E19" s="7">
        <f>+[2]COG!$G$43</f>
        <v>7424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-5705.7832587454468</v>
      </c>
      <c r="D24" s="12">
        <f>D3-D14</f>
        <v>516915.26999999955</v>
      </c>
      <c r="E24" s="13">
        <f>E3-E14</f>
        <v>2343944.4249999998</v>
      </c>
    </row>
    <row r="27" spans="1:6" ht="33.75" x14ac:dyDescent="0.2">
      <c r="B27" s="20" t="s">
        <v>25</v>
      </c>
      <c r="C27" s="20"/>
      <c r="D27" s="21"/>
      <c r="E27" s="21"/>
      <c r="F27" s="21"/>
    </row>
    <row r="28" spans="1:6" x14ac:dyDescent="0.2">
      <c r="B28" s="20"/>
      <c r="C28" s="20"/>
      <c r="D28" s="21"/>
      <c r="E28" s="21"/>
      <c r="F28" s="21"/>
    </row>
    <row r="29" spans="1:6" x14ac:dyDescent="0.2">
      <c r="B29" s="20" t="s">
        <v>26</v>
      </c>
      <c r="C29" s="20"/>
      <c r="D29" s="21"/>
      <c r="E29" s="21"/>
    </row>
    <row r="30" spans="1:6" ht="22.5" x14ac:dyDescent="0.2">
      <c r="B30" s="20" t="s">
        <v>28</v>
      </c>
      <c r="C30" s="20"/>
      <c r="D30" s="21"/>
      <c r="E30" s="21"/>
    </row>
    <row r="31" spans="1:6" x14ac:dyDescent="0.2">
      <c r="B31" s="21" t="s">
        <v>27</v>
      </c>
      <c r="C31" s="20"/>
      <c r="D31" s="21"/>
      <c r="E31" s="21"/>
    </row>
    <row r="32" spans="1:6" ht="22.5" x14ac:dyDescent="0.2">
      <c r="B32" s="22" t="s">
        <v>29</v>
      </c>
    </row>
    <row r="33" spans="2:2" x14ac:dyDescent="0.2">
      <c r="B33" s="21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2019-10-17T19:21:52Z</cp:lastPrinted>
  <dcterms:created xsi:type="dcterms:W3CDTF">2017-12-20T04:54:53Z</dcterms:created>
  <dcterms:modified xsi:type="dcterms:W3CDTF">2019-10-17T19:21:54Z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