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4" l="1"/>
  <c r="F37" i="4"/>
  <c r="F32" i="4"/>
  <c r="F31" i="4"/>
  <c r="F5" i="4"/>
  <c r="B21" i="4"/>
  <c r="B18" i="4"/>
  <c r="B17" i="4"/>
  <c r="B6" i="4"/>
  <c r="B5" i="4"/>
  <c r="G46" i="4" l="1"/>
  <c r="F46" i="4"/>
  <c r="G24" i="4"/>
  <c r="F24" i="4"/>
  <c r="G14" i="4"/>
  <c r="F14" i="4"/>
  <c r="C26" i="4"/>
  <c r="B26" i="4"/>
  <c r="C13" i="4"/>
  <c r="B13" i="4"/>
  <c r="F26" i="4" l="1"/>
  <c r="F48" i="4" s="1"/>
  <c r="B28" i="4"/>
  <c r="G26" i="4"/>
  <c r="G48" i="4" s="1"/>
  <c r="C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<sst xmlns="http://schemas.openxmlformats.org/spreadsheetml/2006/main" count="64" uniqueCount="64">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</sst>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TERCER%20TRIMESTRE%202019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158637.35999999999</v>
          </cell>
        </row>
        <row r="10">
          <cell r="C10">
            <v>3949225.74</v>
          </cell>
          <cell r="H10">
            <v>0</v>
          </cell>
        </row>
        <row r="15">
          <cell r="H15">
            <v>195097.74</v>
          </cell>
        </row>
        <row r="17">
          <cell r="C17">
            <v>573535.97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71">
          <cell r="C71">
            <v>-2834627.98</v>
          </cell>
        </row>
        <row r="73">
          <cell r="C73">
            <v>-2416090.38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93">
          <cell r="H93">
            <v>-694339.56</v>
          </cell>
        </row>
        <row r="100">
          <cell r="H100">
            <v>2124447.42</v>
          </cell>
        </row>
      </sheetData>
      <sheetData sheetId="2">
        <row r="19">
          <cell r="C19">
            <v>4650000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Sheet'!$C$9+'[1]Balance - Balance Sheet'!$C$10</f>
        <v>3952225.74</v>
      </c>
      <c r="C5" s="12">
        <v>1647553.43</v>
      </c>
      <c r="D5" s="17"/>
      <c r="E5" s="11" t="s">
        <v>41</v>
      </c>
      <c r="F5" s="12">
        <f>+'[1]Balance - Balance Sheet'!$H$15+'[1]Balance - Balance Sheet'!$H$10+'[1]Balance - Balance Sheet'!$H$9</f>
        <v>353735.1</v>
      </c>
      <c r="G5" s="5">
        <v>317991.74</v>
      </c>
    </row>
    <row r="6" spans="1:7" x14ac:dyDescent="0.2">
      <c r="A6" s="30" t="s">
        <v>28</v>
      </c>
      <c r="B6" s="12">
        <f>+'[1]Balance - Balance Sheet'!$C$17</f>
        <v>573535.97</v>
      </c>
      <c r="C6" s="12">
        <v>-0.28000000000000003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/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/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/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/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/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SUM(B3:B11)</f>
        <v>4525761.71</v>
      </c>
      <c r="C13" s="10">
        <f>SUM(C3:C11)</f>
        <v>1647553.15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+SUM(F5:F12)</f>
        <v>353735.1</v>
      </c>
      <c r="G14" s="5">
        <f>+SUM(G5:G12)</f>
        <v>317991.74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f>+'[1]Balance - Balance Sheet'!$C$54+'[1]Balance - Balance Sheet'!$C$56</f>
        <v>24764626.140000001</v>
      </c>
      <c r="C18" s="12">
        <v>24764626.140000001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3678502.93</v>
      </c>
      <c r="C19" s="12">
        <v>4471329.6500000004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28570.799999999999</v>
      </c>
      <c r="C20" s="12">
        <v>21146.799999999999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Sheet'!$C$71+'[1]Balance - Balance Sheet'!$C$73</f>
        <v>-5250718.3599999994</v>
      </c>
      <c r="C21" s="12">
        <v>-4900478.0600000005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>
        <v>0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6">
        <f>+SUM(G17:G22)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+SUM(B16:B24)</f>
        <v>23246903.510000002</v>
      </c>
      <c r="C26" s="12">
        <f>+SUM(C16:C24)</f>
        <v>24382546.530000001</v>
      </c>
      <c r="D26" s="17"/>
      <c r="E26" s="39" t="s">
        <v>57</v>
      </c>
      <c r="F26" s="10">
        <f>+F24+F14</f>
        <v>353735.1</v>
      </c>
      <c r="G26" s="6">
        <f>+G24+G14</f>
        <v>317991.74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+B26+B13</f>
        <v>27772665.220000003</v>
      </c>
      <c r="C28" s="10">
        <f>+C26+C13</f>
        <v>26030099.68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5">
        <v>1242756.1200000001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24746066.140000001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Sheet'!$H$100</f>
        <v>2124447.42</v>
      </c>
      <c r="G36" s="5">
        <v>-679860.03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Sheet'!$H$93</f>
        <v>-694339.56</v>
      </c>
      <c r="G37" s="5">
        <v>403145.71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+SUM(F30:F44)</f>
        <v>27418930.120000001</v>
      </c>
      <c r="G46" s="6">
        <f>+SUM(G30:G44)</f>
        <v>25712107.940000001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27772665.220000003</v>
      </c>
      <c r="G48" s="20">
        <f>+G46+G26</f>
        <v>26030099.68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59</v>
      </c>
      <c r="E54" s="4" t="s">
        <v>60</v>
      </c>
    </row>
    <row r="55" spans="1:7" ht="22.5" x14ac:dyDescent="0.2">
      <c r="A55" s="1" t="s">
        <v>61</v>
      </c>
      <c r="E55" s="42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5:F18 B24:E32 F24:F32 F33:G46 G24:G32 B21:F23 D19:F19 D20:F20 F48 G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2019-10-17T19:15:40Z</cp:lastPrinted>
  <dcterms:created xsi:type="dcterms:W3CDTF">2012-12-11T20:26:08Z</dcterms:created>
  <dcterms:modified xsi:type="dcterms:W3CDTF">2019-10-17T19:15:58Z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