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Presupuestal\Excel\"/>
    </mc:Choice>
  </mc:AlternateContent>
  <bookViews>
    <workbookView xWindow="0" yWindow="0" windowWidth="20490" windowHeight="673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H8" i="8" s="1"/>
  <c r="E33" i="6"/>
  <c r="H32" i="6"/>
  <c r="H29" i="6"/>
  <c r="H26" i="6"/>
  <c r="H25" i="6"/>
  <c r="H19" i="6"/>
  <c r="H15" i="6"/>
  <c r="H8" i="6"/>
  <c r="H6" i="6"/>
  <c r="C43" i="6"/>
  <c r="C33" i="6"/>
  <c r="H31" i="6" l="1"/>
  <c r="F23" i="6"/>
  <c r="H20" i="6"/>
  <c r="H52" i="6"/>
  <c r="C5" i="6"/>
  <c r="E5" i="6"/>
  <c r="H17" i="6"/>
  <c r="H7" i="6"/>
  <c r="H33" i="6"/>
  <c r="H27" i="6"/>
  <c r="D43" i="6"/>
  <c r="D8" i="8" s="1"/>
  <c r="C8" i="8"/>
  <c r="F5" i="6"/>
  <c r="H24" i="6"/>
  <c r="H28" i="6"/>
  <c r="D5" i="6"/>
  <c r="E13" i="6"/>
  <c r="H9" i="6"/>
  <c r="H14" i="6"/>
  <c r="H22" i="6"/>
  <c r="H30" i="6"/>
  <c r="D33" i="6"/>
  <c r="E23" i="6"/>
  <c r="H43" i="6"/>
  <c r="F13" i="6"/>
  <c r="H37" i="6"/>
  <c r="H10" i="6"/>
  <c r="E77" i="6"/>
  <c r="C23" i="6"/>
  <c r="C13" i="6"/>
  <c r="C6" i="8" s="1"/>
  <c r="C16" i="8" s="1"/>
  <c r="H5" i="6" l="1"/>
  <c r="F77" i="6"/>
  <c r="F7" i="4" s="1"/>
  <c r="G77" i="6"/>
  <c r="G23" i="5" s="1"/>
  <c r="G42" i="5" s="1"/>
  <c r="C77" i="6"/>
  <c r="C28" i="4" s="1"/>
  <c r="C30" i="4" s="1"/>
  <c r="F6" i="8"/>
  <c r="F16" i="8" s="1"/>
  <c r="E23" i="5"/>
  <c r="E42" i="5" s="1"/>
  <c r="E28" i="4"/>
  <c r="E30" i="4" s="1"/>
  <c r="E7" i="4"/>
  <c r="F28" i="4"/>
  <c r="F30" i="4" s="1"/>
  <c r="D23" i="6"/>
  <c r="H23" i="6"/>
  <c r="H13" i="6"/>
  <c r="D13" i="6"/>
  <c r="G6" i="8"/>
  <c r="G16" i="8" s="1"/>
  <c r="E6" i="8"/>
  <c r="G7" i="4" l="1"/>
  <c r="C23" i="5"/>
  <c r="C42" i="5" s="1"/>
  <c r="G28" i="4"/>
  <c r="G30" i="4" s="1"/>
  <c r="F23" i="5"/>
  <c r="F42" i="5" s="1"/>
  <c r="C7" i="4"/>
  <c r="D77" i="6"/>
  <c r="D23" i="5" s="1"/>
  <c r="D42" i="5" s="1"/>
  <c r="H77" i="6"/>
  <c r="H7" i="4" s="1"/>
  <c r="D6" i="8"/>
  <c r="D16" i="8" s="1"/>
  <c r="E16" i="8"/>
  <c r="H6" i="8"/>
  <c r="H16" i="8" s="1"/>
  <c r="D28" i="4" l="1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<sst xmlns="http://schemas.openxmlformats.org/spreadsheetml/2006/main" count="220" uniqueCount="147">
  <si>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</si>
  <si>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</si>
  <si>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</si>
  <si>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</si>
  <si>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</si>
  <si>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</si>
  <si>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</si>
  <si>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</si>
  <si>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</si>
  <si>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</si>
  <si>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</si>
  <si>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</si>
  <si>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</si>
  <si>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</si>
  <si>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</si>
  <si>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</si>
  <si>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</si>
  <si>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</si>
  <si>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</si>
  <si>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</si>
  <si>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</si>
  <si>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</si>
  <si>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</si>
  <si>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</si>
  <si>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</si>
  <si>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</si>
  <si>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</si>
  <si>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</si>
  <si>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</si>
  <si>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</si>
  <si>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</si>
  <si>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</si>
  <si>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</si>
  <si>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</si>
  <si>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</si>
  <si>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</si>
  <si>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</si>
  <si>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</si>
  <si>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</si>
  <si>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</si>
  <si>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</si>
  <si>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</si>
  <si>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</si>
  <si>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</si>
  <si>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</si>
  <si>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</si>
  <si>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</si>
  <si>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</si>
  <si>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</si>
  <si>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</si>
  <si>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</si>
  <si>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</si>
  <si>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</si>
  <si>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</si>
  <si>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</si>
  <si>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</si>
  <si>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</si>
  <si>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</si>
  <si>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</si>
  <si>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</si>
  <si>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</si>
  <si>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</si>
  <si>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</si>
  <si>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</si>
  <si>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</si>
  <si>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</si>
  <si>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</si>
  <si>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</si>
  <si>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</si>
  <si>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</si>
  <si>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</si>
  <si>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</si>
  <si>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</si>
  <si>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</si>
  <si>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</si>
  <si>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</si>
  <si>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</si>
  <si>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</si>
  <si>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</si>
  <si>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</si>
  <si>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</si>
  <si>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</si>
  <si>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</si>
  <si>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</si>
  <si>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</si>
  <si>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</si>
  <si>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</si>
  <si>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</si>
  <si>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</si>
  <si>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</si>
  <si>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</si>
  <si>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</si>
  <si>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</si>
  <si>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</si>
  <si>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</si>
  <si>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</si>
  <si>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</si>
  <si>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</si>
  <si>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</si>
  <si>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</si>
  <si>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</si>
  <si>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</si>
  <si>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</si>
  <si>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</si>
  <si>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</si>
  <si>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</si>
  <si>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</si>
  <si>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</si>
  <si>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</si>
  <si>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</si>
  <si>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</si>
  <si>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</si>
  <si>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</si>
  <si>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</si>
  <si>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</si>
  <si>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</si>
  <si>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</si>
  <si>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</si>
  <si>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</si>
  <si>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</si>
  <si>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</si>
  <si>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</si>
  <si>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</si>
  <si>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</si>
  <si>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</si>
  <si>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</si>
  <si>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</si>
  <si>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</si>
  <si>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</si>
  <si>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</si>
  <si>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</si>
  <si>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</si>
  <si>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</si>
  <si>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</si>
  <si>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</si>
  <si>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</si>
  <si>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</si>
  <si>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</si>
  <si>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</si>
  <si>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</si>
  <si>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</si>
  <si>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2019</t>
  </si>
  <si>
    <t>INSTITUTO MUNICIPAL DE LAS MUJERES
Estado Analítico del Ejercicio del Presupuesto de Egresos
Clasificación Económica (por Tipo de Gasto)
DEL 01 DE ENERO AL 30 DE JUNIO DE 2019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</si>
  <si>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</si>
  <si>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</si>
  <si>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2019</t>
  </si>
  <si>
    <t>Gobierno (Federal/Estatal/Municipal) de GUANAJUATO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</si>
</sst>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C9" sqref="C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48977.080165019259</v>
      </c>
      <c r="E5" s="55">
        <f>+SUM(E6:E12)</f>
        <v>10424882.947327249</v>
      </c>
      <c r="F5" s="55">
        <f>+SUM(F6:F12)</f>
        <v>4372770.0149999997</v>
      </c>
      <c r="G5" s="55">
        <f>+SUM(G6:G12)</f>
        <v>4321158.0549999997</v>
      </c>
      <c r="H5" s="55">
        <f>+E5-F5</f>
        <v>6052112.9323272491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1720428.62</v>
      </c>
      <c r="G6" s="15">
        <v>1720428.62</v>
      </c>
      <c r="H6" s="15">
        <f>+E6-F6</f>
        <v>1917299.6244999995</v>
      </c>
    </row>
    <row r="7" spans="1:16" x14ac:dyDescent="0.2">
      <c r="A7" s="5"/>
      <c r="B7" s="11" t="s">
        <v>79</v>
      </c>
      <c r="C7" s="15">
        <v>4409999.6499999994</v>
      </c>
      <c r="D7" s="56">
        <v>0</v>
      </c>
      <c r="E7" s="15">
        <v>4409999.6499999994</v>
      </c>
      <c r="F7" s="15">
        <v>1789089.88</v>
      </c>
      <c r="G7" s="15">
        <v>1789089.88</v>
      </c>
      <c r="H7" s="15">
        <f t="shared" ref="H7:H43" si="0">+E7-F7</f>
        <v>2620909.7699999996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4218.8</v>
      </c>
      <c r="G8" s="15">
        <v>4218.8</v>
      </c>
      <c r="H8" s="15">
        <f t="shared" si="0"/>
        <v>641114.74340275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387887.28</v>
      </c>
      <c r="G9" s="15">
        <v>387887.28</v>
      </c>
      <c r="H9" s="15">
        <f t="shared" si="0"/>
        <v>425726.97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471145.435</v>
      </c>
      <c r="G10" s="15">
        <v>419533.47499999998</v>
      </c>
      <c r="H10" s="15">
        <f t="shared" si="0"/>
        <v>447061.82442450017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-8000</v>
      </c>
      <c r="E13" s="51">
        <f>+SUM(E14:E22)</f>
        <v>143500</v>
      </c>
      <c r="F13" s="51">
        <f>+SUM(F14:F22)</f>
        <v>38777.379999999997</v>
      </c>
      <c r="G13" s="51">
        <f>+SUM(G14:G22)</f>
        <v>38777.379999999997</v>
      </c>
      <c r="H13" s="15">
        <f t="shared" si="0"/>
        <v>104722.62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-2000</v>
      </c>
      <c r="E14" s="15">
        <v>43500</v>
      </c>
      <c r="F14" s="15">
        <v>14971.68</v>
      </c>
      <c r="G14" s="15">
        <v>14971.68</v>
      </c>
      <c r="H14" s="15">
        <f t="shared" si="0"/>
        <v>28528.32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240.75</v>
      </c>
      <c r="G15" s="15">
        <v>240.75</v>
      </c>
      <c r="H15" s="15">
        <f t="shared" si="0"/>
        <v>259.25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22033.75</v>
      </c>
      <c r="G19" s="15">
        <v>22033.75</v>
      </c>
      <c r="H19" s="15">
        <f t="shared" si="0"/>
        <v>52966.25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1531.2</v>
      </c>
      <c r="G22" s="15">
        <v>1531.2</v>
      </c>
      <c r="H22" s="15">
        <f t="shared" si="0"/>
        <v>20468.8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-32271.010129128583</v>
      </c>
      <c r="E23" s="51">
        <f>+SUM(E24:E32)</f>
        <v>737757.83593149635</v>
      </c>
      <c r="F23" s="51">
        <f>+SUM(F24:F32)</f>
        <v>343712.37</v>
      </c>
      <c r="G23" s="51">
        <f>+SUM(G24:G32)</f>
        <v>343712.37</v>
      </c>
      <c r="H23" s="15">
        <f t="shared" si="0"/>
        <v>394045.46593149635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-2400</v>
      </c>
      <c r="E24" s="15">
        <v>92600</v>
      </c>
      <c r="F24" s="15">
        <v>37606.49</v>
      </c>
      <c r="G24" s="15">
        <v>37606.49</v>
      </c>
      <c r="H24" s="15">
        <f t="shared" si="0"/>
        <v>54993.51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7250</v>
      </c>
      <c r="E26" s="15">
        <v>396070</v>
      </c>
      <c r="F26" s="15">
        <v>196665.15</v>
      </c>
      <c r="G26" s="15">
        <v>196665.15</v>
      </c>
      <c r="H26" s="15">
        <f t="shared" si="0"/>
        <v>199404.85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21024.61</v>
      </c>
      <c r="G27" s="15">
        <v>21024.61</v>
      </c>
      <c r="H27" s="15">
        <f t="shared" si="0"/>
        <v>9975.39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1749</v>
      </c>
      <c r="G28" s="15">
        <v>1749</v>
      </c>
      <c r="H28" s="15">
        <f t="shared" si="0"/>
        <v>10600</v>
      </c>
    </row>
    <row r="29" spans="1:10" x14ac:dyDescent="0.2">
      <c r="A29" s="5"/>
      <c r="B29" s="11" t="s">
        <v>97</v>
      </c>
      <c r="C29" s="15">
        <v>61462.376000000004</v>
      </c>
      <c r="D29" s="56">
        <v>-9294</v>
      </c>
      <c r="E29" s="15">
        <v>52168.376000000004</v>
      </c>
      <c r="F29" s="15">
        <v>15390.62</v>
      </c>
      <c r="G29" s="15">
        <v>15390.62</v>
      </c>
      <c r="H29" s="15">
        <f t="shared" si="0"/>
        <v>36777.756000000001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7508.93</v>
      </c>
      <c r="G30" s="15">
        <v>7508.93</v>
      </c>
      <c r="H30" s="15">
        <f t="shared" si="0"/>
        <v>1771.0699999999997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19866.330000000002</v>
      </c>
      <c r="G31" s="15">
        <v>19866.330000000002</v>
      </c>
      <c r="H31" s="15">
        <f t="shared" si="0"/>
        <v>15133.669999999998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42161.24</v>
      </c>
      <c r="G32" s="15">
        <v>42161.24</v>
      </c>
      <c r="H32" s="15">
        <f t="shared" si="0"/>
        <v>62629.219931496256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-3000</v>
      </c>
      <c r="E43" s="15">
        <f>+SUM(E44:E52)</f>
        <v>12000</v>
      </c>
      <c r="F43" s="15">
        <f>+SUM(F44:F52)</f>
        <v>7424</v>
      </c>
      <c r="G43" s="15">
        <f>+SUM(G44:G52)</f>
        <v>7424</v>
      </c>
      <c r="H43" s="15">
        <f t="shared" si="0"/>
        <v>4576</v>
      </c>
    </row>
    <row r="44" spans="1:8" x14ac:dyDescent="0.2">
      <c r="A44" s="5"/>
      <c r="B44" s="11" t="s">
        <v>107</v>
      </c>
      <c r="C44" s="15">
        <v>0</v>
      </c>
      <c r="D44" s="56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4762683.7649999987</v>
      </c>
      <c r="G77" s="17">
        <f t="shared" si="3"/>
        <v>4711071.8049999988</v>
      </c>
      <c r="H77" s="17">
        <f t="shared" si="3"/>
        <v>6575457.0182587449</v>
      </c>
      <c r="I77" s="56"/>
    </row>
    <row r="80" spans="1:9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30 H23" unlockedFormula="1"/>
    <ignoredError sqref="H52" formulaRange="1"/>
    <ignoredError sqref="C13 C5 E5:F5 C33 H31:H43 D33 H44:H51 E33:F33 E13:F13 C23 E23:F23 C43 D43 E43:F4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45" sqref="A4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142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8706.0700358914037</v>
      </c>
      <c r="E6" s="57">
        <f>+SUM(COG!E5:E42)/2</f>
        <v>11326140.783258744</v>
      </c>
      <c r="F6" s="57">
        <f>+SUM(COG!F5:F42)/2</f>
        <v>4755259.7649999987</v>
      </c>
      <c r="G6" s="57">
        <f>+SUM(COG!G5:G42)/2</f>
        <v>4703647.8049999988</v>
      </c>
      <c r="H6" s="59">
        <f>+E6-F6</f>
        <v>6570881.0182587449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-3000</v>
      </c>
      <c r="E8" s="58">
        <f>+COG!E43</f>
        <v>12000</v>
      </c>
      <c r="F8" s="58">
        <f>+COG!F43</f>
        <v>7424</v>
      </c>
      <c r="G8" s="58">
        <f>+COG!G43</f>
        <v>7424</v>
      </c>
      <c r="H8" s="58">
        <f>+E8-F8</f>
        <v>4576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4762683.7649999987</v>
      </c>
      <c r="G16" s="17">
        <f t="shared" si="0"/>
        <v>4711071.8049999988</v>
      </c>
      <c r="H16" s="17">
        <f t="shared" si="0"/>
        <v>6575457.0182587449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4762683.7649999987</v>
      </c>
      <c r="G7" s="15">
        <f>+COG!G77</f>
        <v>4711071.8049999988</v>
      </c>
      <c r="H7" s="15">
        <f>+COG!H77</f>
        <v>6575457.0182587449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4762683.7649999987</v>
      </c>
      <c r="G28" s="36">
        <f>+COG!G77</f>
        <v>4711071.8049999988</v>
      </c>
      <c r="H28" s="36">
        <f>+COG!H77</f>
        <v>6575457.0182587449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4762683.7649999987</v>
      </c>
      <c r="G30" s="25">
        <f t="shared" si="0"/>
        <v>4711071.8049999988</v>
      </c>
      <c r="H30" s="25">
        <f t="shared" si="0"/>
        <v>6575457.0182587449</v>
      </c>
    </row>
    <row r="33" spans="1:8" ht="45" customHeight="1" x14ac:dyDescent="0.2">
      <c r="A33" s="62" t="s">
        <v>143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2" sqref="A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4762683.7649999987</v>
      </c>
      <c r="G23" s="15">
        <f>+COG!G77</f>
        <v>4711071.8049999988</v>
      </c>
      <c r="H23" s="15">
        <f>+COG!H77</f>
        <v>6575457.0182587449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4762683.7649999987</v>
      </c>
      <c r="G42" s="25">
        <f t="shared" si="0"/>
        <v>4711071.8049999988</v>
      </c>
      <c r="H42" s="25">
        <f t="shared" si="0"/>
        <v>6575457.0182587449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2019-07-22T16:16:01Z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