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Contable\Excel\"/>
    </mc:Choice>
  </mc:AlternateContent>
  <bookViews>
    <workbookView xWindow="0" yWindow="0" windowWidth="20490" windowHeight="6735" tabRatio="863" firstSheet="11" activeTab="11"/>
  </bookViews>
  <sheets>
    <sheet name="Notas a los Edos Financieros" sheetId="1" state="hidden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state="hidden" r:id="rId13"/>
  </sheets>
  <externalReferences>
    <externalReference r:id="rId14"/>
    <externalReference r:id="rId15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23" l="1"/>
  <c r="D43" i="23"/>
  <c r="D42" i="23"/>
  <c r="D41" i="23"/>
  <c r="D40" i="23"/>
  <c r="D39" i="23"/>
  <c r="D38" i="23"/>
  <c r="D37" i="23"/>
  <c r="D36" i="23"/>
  <c r="D35" i="23"/>
  <c r="D34" i="23"/>
  <c r="D33" i="23"/>
  <c r="C39" i="64" l="1"/>
  <c r="C7" i="64"/>
  <c r="C5" i="64"/>
  <c r="C20" i="63"/>
  <c r="C7" i="63"/>
  <c r="C46" i="62"/>
  <c r="D46" i="62"/>
  <c r="C37" i="62"/>
  <c r="C15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C99" i="60"/>
  <c r="C117" i="60"/>
  <c r="C107" i="60"/>
  <c r="C100" i="60"/>
  <c r="C73" i="60"/>
  <c r="C58" i="60"/>
  <c r="C65" i="60"/>
  <c r="C59" i="60"/>
  <c r="D101" i="59"/>
  <c r="E101" i="59"/>
  <c r="C101" i="59"/>
  <c r="G101" i="59"/>
  <c r="F101" i="59"/>
  <c r="D52" i="59"/>
  <c r="D72" i="59"/>
  <c r="E60" i="59"/>
  <c r="C60" i="59"/>
  <c r="E72" i="59" l="1"/>
  <c r="C72" i="59"/>
  <c r="A3" i="64" l="1"/>
  <c r="A1" i="64"/>
  <c r="D15" i="62" l="1"/>
  <c r="D9" i="62"/>
  <c r="C15" i="61" l="1"/>
  <c r="C10" i="61"/>
  <c r="C9" i="61"/>
  <c r="C8" i="61"/>
  <c r="C186" i="60"/>
  <c r="D186" i="60" s="1"/>
  <c r="C115" i="60"/>
  <c r="C114" i="60"/>
  <c r="C112" i="60"/>
  <c r="C111" i="60"/>
  <c r="C110" i="60"/>
  <c r="C198" i="60"/>
  <c r="C195" i="60"/>
  <c r="C170" i="60"/>
  <c r="C167" i="60"/>
  <c r="C164" i="60"/>
  <c r="C160" i="60"/>
  <c r="C157" i="60"/>
  <c r="C151" i="60"/>
  <c r="C149" i="60"/>
  <c r="C146" i="60"/>
  <c r="C142" i="60"/>
  <c r="C137" i="60"/>
  <c r="C134" i="60"/>
  <c r="C131" i="60"/>
  <c r="C128" i="60"/>
  <c r="C52" i="59"/>
  <c r="E52" i="59"/>
  <c r="C185" i="60" l="1"/>
  <c r="C127" i="60"/>
  <c r="C98" i="60" l="1"/>
  <c r="D98" i="60" s="1"/>
  <c r="D185" i="60"/>
  <c r="C30" i="64"/>
  <c r="C15" i="63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<sst xmlns="http://schemas.openxmlformats.org/spreadsheetml/2006/main" count="958" uniqueCount="654">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</sst>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1" fillId="10" borderId="28" xfId="0" applyNumberFormat="1" applyFont="1" applyFill="1" applyBorder="1" applyAlignment="1">
      <alignment horizontal="right" vertical="top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6%20JUN/EEFFJUN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  <row r="87">
          <cell r="H87">
            <v>-276714.32</v>
          </cell>
        </row>
      </sheetData>
      <sheetData sheetId="2">
        <row r="32">
          <cell r="C32">
            <v>921354.59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ACTIVOSBAJA"/>
      <sheetName val="Hoja1"/>
    </sheetNames>
    <sheetDataSet>
      <sheetData sheetId="0">
        <row r="121">
          <cell r="AE121">
            <v>4711071.8050000016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153" t="s">
        <v>646</v>
      </c>
      <c r="B1" s="153"/>
      <c r="C1" s="56"/>
      <c r="D1" s="53" t="s">
        <v>222</v>
      </c>
      <c r="E1" s="54">
        <v>2019</v>
      </c>
    </row>
    <row r="2" spans="1:5" ht="18.95" customHeight="1" x14ac:dyDescent="0.2">
      <c r="A2" s="154" t="s">
        <v>533</v>
      </c>
      <c r="B2" s="154"/>
      <c r="C2" s="75"/>
      <c r="D2" s="53" t="s">
        <v>224</v>
      </c>
      <c r="E2" s="56" t="s">
        <v>225</v>
      </c>
    </row>
    <row r="3" spans="1:5" ht="18.95" customHeight="1" x14ac:dyDescent="0.2">
      <c r="A3" s="155" t="s">
        <v>653</v>
      </c>
      <c r="B3" s="155"/>
      <c r="C3" s="56"/>
      <c r="D3" s="53" t="s">
        <v>226</v>
      </c>
      <c r="E3" s="54">
        <v>2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2" thickBot="1" x14ac:dyDescent="0.25">
      <c r="A40" s="33"/>
      <c r="B40" s="34"/>
    </row>
    <row r="43" spans="1:6" ht="22.5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2.5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2.5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21" sqref="C21:C22"/>
    </sheetView>
  </sheetViews>
  <sheetFormatPr baseColWidth="10" defaultRowHeight="11.25" x14ac:dyDescent="0.2"/>
  <cols>
    <col min="1" max="1" width="3.28515625" style="77" customWidth="1"/>
    <col min="2" max="2" width="63.140625" style="77" customWidth="1"/>
    <col min="3" max="3" width="17.7109375" style="77" customWidth="1"/>
    <col min="4" max="16384" width="11.42578125" style="77"/>
  </cols>
  <sheetData>
    <row r="1" spans="1:3" s="76" customFormat="1" ht="18" customHeight="1" x14ac:dyDescent="0.25">
      <c r="A1" s="159" t="str">
        <f>+EFE!A1</f>
        <v>INSTITUTO MUNICIPAL DE LAS MUJERES</v>
      </c>
      <c r="B1" s="160"/>
      <c r="C1" s="161"/>
    </row>
    <row r="2" spans="1:3" s="76" customFormat="1" ht="18" customHeight="1" x14ac:dyDescent="0.25">
      <c r="A2" s="162" t="s">
        <v>530</v>
      </c>
      <c r="B2" s="163"/>
      <c r="C2" s="164"/>
    </row>
    <row r="3" spans="1:3" s="76" customFormat="1" ht="18" customHeight="1" x14ac:dyDescent="0.25">
      <c r="A3" s="162" t="str">
        <f>+EFE!A3</f>
        <v>Correspondiente del 01 DE ENERO al 30 DE JUNIO DE 2019</v>
      </c>
      <c r="B3" s="163"/>
      <c r="C3" s="164"/>
    </row>
    <row r="4" spans="1:3" s="78" customFormat="1" ht="18" customHeight="1" x14ac:dyDescent="0.2">
      <c r="A4" s="165" t="s">
        <v>526</v>
      </c>
      <c r="B4" s="166"/>
      <c r="C4" s="167"/>
    </row>
    <row r="5" spans="1:3" x14ac:dyDescent="0.2">
      <c r="A5" s="93" t="s">
        <v>566</v>
      </c>
      <c r="B5" s="93"/>
      <c r="C5" s="94">
        <v>7043966.7000000002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1423571.05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1423571.05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6" x14ac:dyDescent="0.2">
      <c r="A17" s="108">
        <v>3.2</v>
      </c>
      <c r="B17" s="101" t="s">
        <v>575</v>
      </c>
      <c r="C17" s="99">
        <v>0</v>
      </c>
    </row>
    <row r="18" spans="1:6" x14ac:dyDescent="0.2">
      <c r="A18" s="108">
        <v>3.3</v>
      </c>
      <c r="B18" s="103" t="s">
        <v>576</v>
      </c>
      <c r="C18" s="109">
        <v>0</v>
      </c>
    </row>
    <row r="19" spans="1:6" x14ac:dyDescent="0.2">
      <c r="A19" s="95"/>
      <c r="B19" s="110"/>
      <c r="C19" s="111"/>
    </row>
    <row r="20" spans="1:6" x14ac:dyDescent="0.2">
      <c r="A20" s="112" t="s">
        <v>115</v>
      </c>
      <c r="B20" s="112"/>
      <c r="C20" s="94">
        <f>C5+C7-C15</f>
        <v>8467537.75</v>
      </c>
    </row>
    <row r="21" spans="1:6" x14ac:dyDescent="0.2">
      <c r="C21" s="150"/>
    </row>
    <row r="22" spans="1:6" x14ac:dyDescent="0.2">
      <c r="C22" s="150"/>
    </row>
    <row r="24" spans="1:6" ht="22.5" x14ac:dyDescent="0.2">
      <c r="B24" s="145" t="s">
        <v>648</v>
      </c>
      <c r="C24" s="145"/>
      <c r="D24" s="146"/>
      <c r="E24" s="146"/>
      <c r="F24" s="146"/>
    </row>
    <row r="25" spans="1:6" x14ac:dyDescent="0.2">
      <c r="B25" s="145"/>
      <c r="C25" s="145"/>
      <c r="D25" s="146"/>
      <c r="E25" s="146"/>
      <c r="F25" s="146"/>
    </row>
    <row r="26" spans="1:6" x14ac:dyDescent="0.2">
      <c r="B26" s="145" t="s">
        <v>649</v>
      </c>
      <c r="C26" s="145"/>
      <c r="D26" s="146"/>
      <c r="E26" s="146"/>
    </row>
    <row r="27" spans="1:6" ht="22.5" x14ac:dyDescent="0.2">
      <c r="B27" s="145" t="s">
        <v>651</v>
      </c>
      <c r="C27" s="145"/>
      <c r="D27" s="146"/>
      <c r="E27" s="146"/>
    </row>
    <row r="28" spans="1:6" x14ac:dyDescent="0.2">
      <c r="B28" s="146" t="s">
        <v>650</v>
      </c>
      <c r="C28" s="145"/>
      <c r="D28" s="146"/>
      <c r="E28" s="146"/>
    </row>
    <row r="29" spans="1:6" ht="22.5" x14ac:dyDescent="0.2">
      <c r="B29" s="147" t="s">
        <v>652</v>
      </c>
    </row>
    <row r="30" spans="1:6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opLeftCell="A26" workbookViewId="0">
      <selection activeCell="C49" sqref="C49"/>
    </sheetView>
  </sheetViews>
  <sheetFormatPr baseColWidth="10" defaultRowHeight="11.25" x14ac:dyDescent="0.2"/>
  <cols>
    <col min="1" max="1" width="3.7109375" style="77" customWidth="1"/>
    <col min="2" max="2" width="62.140625" style="77" customWidth="1"/>
    <col min="3" max="3" width="17.7109375" style="77" customWidth="1"/>
    <col min="4" max="16384" width="11.42578125" style="77"/>
  </cols>
  <sheetData>
    <row r="1" spans="1:3" s="79" customFormat="1" ht="18.95" customHeight="1" x14ac:dyDescent="0.25">
      <c r="A1" s="168" t="str">
        <f>+'Notas a los Edos Financieros'!A1:B1</f>
        <v>INSTITUTO MUNICIPAL DE LAS MUJERES</v>
      </c>
      <c r="B1" s="169"/>
      <c r="C1" s="170"/>
    </row>
    <row r="2" spans="1:3" s="79" customFormat="1" ht="18.95" customHeight="1" x14ac:dyDescent="0.25">
      <c r="A2" s="171" t="s">
        <v>531</v>
      </c>
      <c r="B2" s="172"/>
      <c r="C2" s="173"/>
    </row>
    <row r="3" spans="1:3" s="79" customFormat="1" ht="18.95" customHeight="1" x14ac:dyDescent="0.25">
      <c r="A3" s="171" t="str">
        <f>+'Notas a los Edos Financieros'!A3:B3</f>
        <v>Correspondiente del 01 DE ENERO al 30 DE JUNIO DE 2019</v>
      </c>
      <c r="B3" s="172"/>
      <c r="C3" s="173"/>
    </row>
    <row r="4" spans="1:3" x14ac:dyDescent="0.2">
      <c r="A4" s="165" t="s">
        <v>526</v>
      </c>
      <c r="B4" s="166"/>
      <c r="C4" s="167"/>
    </row>
    <row r="5" spans="1:3" x14ac:dyDescent="0.2">
      <c r="A5" s="123" t="s">
        <v>579</v>
      </c>
      <c r="B5" s="93"/>
      <c r="C5" s="116">
        <f>+'[2]PRESUPUESTO VS EJERCIDO'!$AE$121</f>
        <v>4711071.8050000016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8115.79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691.79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520883.98000000004</v>
      </c>
    </row>
    <row r="31" spans="1:3" x14ac:dyDescent="0.2">
      <c r="A31" s="133" t="s">
        <v>601</v>
      </c>
      <c r="B31" s="115" t="s">
        <v>472</v>
      </c>
      <c r="C31" s="126">
        <v>469272.02</v>
      </c>
    </row>
    <row r="32" spans="1:3" x14ac:dyDescent="0.2">
      <c r="A32" s="133" t="s">
        <v>602</v>
      </c>
      <c r="B32" s="115" t="s">
        <v>113</v>
      </c>
      <c r="C32" s="126">
        <v>51611.96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5223839.995000002</v>
      </c>
    </row>
    <row r="41" spans="1:3" x14ac:dyDescent="0.2">
      <c r="C41" s="150"/>
    </row>
    <row r="43" spans="1:3" ht="22.5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2.5" x14ac:dyDescent="0.2">
      <c r="B46" s="145" t="s">
        <v>651</v>
      </c>
    </row>
    <row r="47" spans="1:3" x14ac:dyDescent="0.2">
      <c r="B47" s="146" t="s">
        <v>650</v>
      </c>
    </row>
    <row r="48" spans="1:3" ht="22.5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90" zoomScaleNormal="90" workbookViewId="0">
      <selection activeCell="F19" sqref="F19"/>
    </sheetView>
  </sheetViews>
  <sheetFormatPr baseColWidth="10" defaultColWidth="9.140625" defaultRowHeight="11.25" x14ac:dyDescent="0.2"/>
  <cols>
    <col min="1" max="1" width="10" style="68" customWidth="1"/>
    <col min="2" max="2" width="68.5703125" style="68" bestFit="1" customWidth="1"/>
    <col min="3" max="3" width="17.42578125" style="68" bestFit="1" customWidth="1"/>
    <col min="4" max="5" width="23.7109375" style="68" bestFit="1" customWidth="1"/>
    <col min="6" max="6" width="19.28515625" style="68" customWidth="1"/>
    <col min="7" max="7" width="20.5703125" style="68" customWidth="1"/>
    <col min="8" max="10" width="20.28515625" style="68" customWidth="1"/>
    <col min="11" max="16384" width="9.140625" style="68"/>
  </cols>
  <sheetData>
    <row r="1" spans="1:10" ht="18.95" customHeight="1" x14ac:dyDescent="0.2">
      <c r="A1" s="158" t="str">
        <f>'Notas a los Edos Financieros'!A1</f>
        <v>INSTITUTO MUNICIPAL DE LAS MUJERES</v>
      </c>
      <c r="B1" s="174"/>
      <c r="C1" s="174"/>
      <c r="D1" s="174"/>
      <c r="E1" s="174"/>
      <c r="F1" s="174"/>
      <c r="G1" s="66" t="s">
        <v>222</v>
      </c>
      <c r="H1" s="67">
        <f>'Notas a los Edos Financieros'!E1</f>
        <v>2019</v>
      </c>
    </row>
    <row r="2" spans="1:10" ht="18.95" customHeight="1" x14ac:dyDescent="0.2">
      <c r="A2" s="158" t="s">
        <v>532</v>
      </c>
      <c r="B2" s="174"/>
      <c r="C2" s="174"/>
      <c r="D2" s="174"/>
      <c r="E2" s="174"/>
      <c r="F2" s="174"/>
      <c r="G2" s="66" t="s">
        <v>224</v>
      </c>
      <c r="H2" s="67" t="str">
        <f>'Notas a los Edos Financieros'!E2</f>
        <v>Trimestral</v>
      </c>
    </row>
    <row r="3" spans="1:10" ht="18.95" customHeight="1" x14ac:dyDescent="0.2">
      <c r="A3" s="175" t="str">
        <f>'Notas a los Edos Financieros'!A3</f>
        <v>Correspondiente del 01 DE ENERO al 30 DE JUNIO DE 2019</v>
      </c>
      <c r="B3" s="176"/>
      <c r="C3" s="176"/>
      <c r="D3" s="176"/>
      <c r="E3" s="176"/>
      <c r="F3" s="176"/>
      <c r="G3" s="66" t="s">
        <v>226</v>
      </c>
      <c r="H3" s="67">
        <f>'Notas a los Edos Financieros'!E3</f>
        <v>2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v>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8464753.75</v>
      </c>
      <c r="E37" s="73">
        <v>11338141</v>
      </c>
      <c r="F37" s="73">
        <v>2873387.25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5706</v>
      </c>
      <c r="E38" s="73">
        <v>0</v>
      </c>
      <c r="F38" s="73">
        <v>5706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7041217.5</v>
      </c>
      <c r="E39" s="73">
        <v>8464753.75</v>
      </c>
      <c r="F39" s="73">
        <v>1423536.25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7041217.5</v>
      </c>
      <c r="F40" s="73">
        <v>7041217.5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v>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11338141</v>
      </c>
      <c r="E42" s="73">
        <v>10959303.51</v>
      </c>
      <c r="F42" s="73">
        <v>378837.49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5706</v>
      </c>
      <c r="F43" s="73">
        <v>5706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10959303.51</v>
      </c>
      <c r="E44" s="73">
        <v>4761991.67</v>
      </c>
      <c r="F44" s="73">
        <v>6197311.8399999999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4761991.67</v>
      </c>
      <c r="E45" s="73">
        <v>4711071.8099999996</v>
      </c>
      <c r="F45" s="73">
        <v>50919.86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4711071.8099999996</v>
      </c>
      <c r="E46" s="73">
        <v>4674131.5</v>
      </c>
      <c r="F46" s="73">
        <v>36940.31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4674131.5</v>
      </c>
      <c r="E47" s="73">
        <v>0</v>
      </c>
      <c r="F47" s="73">
        <v>4674131.5</v>
      </c>
    </row>
    <row r="51" spans="2:2" ht="22.5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2.5" x14ac:dyDescent="0.2">
      <c r="B54" s="145" t="s">
        <v>651</v>
      </c>
    </row>
    <row r="55" spans="2:2" x14ac:dyDescent="0.2">
      <c r="B55" s="146" t="s">
        <v>650</v>
      </c>
    </row>
    <row r="56" spans="2:2" ht="22.5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30" zoomScaleNormal="100" zoomScaleSheetLayoutView="100" workbookViewId="0">
      <selection activeCell="C46" sqref="C4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7" t="s">
        <v>37</v>
      </c>
      <c r="B5" s="177"/>
      <c r="C5" s="177"/>
      <c r="D5" s="177"/>
      <c r="E5" s="177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8" t="s">
        <v>39</v>
      </c>
      <c r="C10" s="178"/>
      <c r="D10" s="178"/>
      <c r="E10" s="178"/>
    </row>
    <row r="11" spans="1:8" s="7" customFormat="1" ht="12.95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8" t="s">
        <v>41</v>
      </c>
      <c r="C12" s="178"/>
      <c r="D12" s="178"/>
      <c r="E12" s="178"/>
    </row>
    <row r="13" spans="1:8" s="7" customFormat="1" ht="26.1" customHeight="1" x14ac:dyDescent="0.2">
      <c r="A13" s="140" t="s">
        <v>644</v>
      </c>
      <c r="B13" s="178" t="s">
        <v>42</v>
      </c>
      <c r="C13" s="178"/>
      <c r="D13" s="178"/>
      <c r="E13" s="178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5" customHeight="1" x14ac:dyDescent="0.2">
      <c r="A16" s="140" t="s">
        <v>640</v>
      </c>
    </row>
    <row r="17" spans="1:8" s="7" customFormat="1" ht="12.95" customHeight="1" x14ac:dyDescent="0.2">
      <c r="A17" s="21"/>
    </row>
    <row r="18" spans="1:8" s="7" customFormat="1" ht="12.95" customHeight="1" x14ac:dyDescent="0.2">
      <c r="A18" s="81" t="s">
        <v>130</v>
      </c>
    </row>
    <row r="19" spans="1:8" s="7" customFormat="1" ht="12.95" customHeight="1" x14ac:dyDescent="0.2">
      <c r="A19" s="141" t="s">
        <v>638</v>
      </c>
    </row>
    <row r="20" spans="1:8" s="7" customFormat="1" ht="12.95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9" t="s">
        <v>45</v>
      </c>
      <c r="C31" s="179"/>
      <c r="D31" s="179"/>
      <c r="E31" s="179"/>
    </row>
    <row r="32" spans="1:8" s="7" customFormat="1" ht="22.5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1">
        <f>+Memoria!F36</f>
        <v>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1">
        <f>+Memoria!F37</f>
        <v>2873387.25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1">
        <f>+Memoria!F38</f>
        <v>5706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1">
        <f>+Memoria!F39</f>
        <v>1423536.25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1">
        <f>+Memoria!F40</f>
        <v>7041217.5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1">
        <f>+Memoria!F41</f>
        <v>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1">
        <f>+Memoria!F42</f>
        <v>378837.49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1">
        <f>+Memoria!F43</f>
        <v>5706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1">
        <f>+Memoria!F44</f>
        <v>6197311.8399999999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1">
        <f>+Memoria!F45</f>
        <v>50919.86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1">
        <f>+Memoria!F46</f>
        <v>36940.31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2">
        <v>9360124.4399999976</v>
      </c>
      <c r="D44" s="151">
        <f>+Memoria!F47</f>
        <v>4674131.5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">
      <c r="A47" s="25" t="s">
        <v>131</v>
      </c>
      <c r="B47" s="19"/>
      <c r="C47" s="20"/>
      <c r="D47" s="20"/>
      <c r="E47" s="20"/>
    </row>
    <row r="49" spans="1:1" ht="45" x14ac:dyDescent="0.2">
      <c r="A49" s="145" t="s">
        <v>648</v>
      </c>
    </row>
    <row r="50" spans="1:1" x14ac:dyDescent="0.2">
      <c r="A50" s="145"/>
    </row>
    <row r="51" spans="1:1" ht="22.5" x14ac:dyDescent="0.2">
      <c r="A51" s="145" t="s">
        <v>649</v>
      </c>
    </row>
    <row r="52" spans="1:1" ht="22.5" x14ac:dyDescent="0.2">
      <c r="A52" s="145" t="s">
        <v>651</v>
      </c>
    </row>
    <row r="53" spans="1:1" x14ac:dyDescent="0.2">
      <c r="A53" s="146" t="s">
        <v>650</v>
      </c>
    </row>
    <row r="54" spans="1:1" ht="22.5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79" zoomScale="106" zoomScaleNormal="106" workbookViewId="0">
      <selection activeCell="D100" sqref="D100"/>
    </sheetView>
  </sheetViews>
  <sheetFormatPr baseColWidth="10" defaultColWidth="9.140625" defaultRowHeight="11.25" x14ac:dyDescent="0.2"/>
  <cols>
    <col min="1" max="1" width="10" style="59" customWidth="1"/>
    <col min="2" max="2" width="64.5703125" style="59" bestFit="1" customWidth="1"/>
    <col min="3" max="3" width="16.42578125" style="59" bestFit="1" customWidth="1"/>
    <col min="4" max="4" width="19.140625" style="59" customWidth="1"/>
    <col min="5" max="5" width="28" style="59" customWidth="1"/>
    <col min="6" max="6" width="22.7109375" style="59" customWidth="1"/>
    <col min="7" max="8" width="16.7109375" style="59" customWidth="1"/>
    <col min="9" max="9" width="27.140625" style="59" customWidth="1"/>
    <col min="10" max="16384" width="9.140625" style="59"/>
  </cols>
  <sheetData>
    <row r="1" spans="1:8" s="55" customFormat="1" ht="18.95" customHeight="1" x14ac:dyDescent="0.25">
      <c r="A1" s="156" t="str">
        <f>'Notas a los Edos Financieros'!A1</f>
        <v>INSTITUTO MUNICIPAL DE LAS MUJERES</v>
      </c>
      <c r="B1" s="157"/>
      <c r="C1" s="157"/>
      <c r="D1" s="157"/>
      <c r="E1" s="157"/>
      <c r="F1" s="157"/>
      <c r="G1" s="53" t="s">
        <v>222</v>
      </c>
      <c r="H1" s="64">
        <f>'Notas a los Edos Financieros'!E1</f>
        <v>2019</v>
      </c>
    </row>
    <row r="2" spans="1:8" s="55" customFormat="1" ht="18.95" customHeight="1" x14ac:dyDescent="0.25">
      <c r="A2" s="156" t="s">
        <v>223</v>
      </c>
      <c r="B2" s="157"/>
      <c r="C2" s="157"/>
      <c r="D2" s="157"/>
      <c r="E2" s="157"/>
      <c r="F2" s="157"/>
      <c r="G2" s="53" t="s">
        <v>224</v>
      </c>
      <c r="H2" s="64" t="str">
        <f>'Notas a los Edos Financieros'!E2</f>
        <v>Trimestral</v>
      </c>
    </row>
    <row r="3" spans="1:8" s="55" customFormat="1" ht="18.95" customHeight="1" x14ac:dyDescent="0.25">
      <c r="A3" s="156" t="str">
        <f>'Notas a los Edos Financieros'!A3</f>
        <v>Correspondiente del 01 DE ENERO al 30 DE JUNIO DE 2019</v>
      </c>
      <c r="B3" s="157"/>
      <c r="C3" s="157"/>
      <c r="D3" s="157"/>
      <c r="E3" s="157"/>
      <c r="F3" s="157"/>
      <c r="G3" s="53" t="s">
        <v>226</v>
      </c>
      <c r="H3" s="64">
        <f>'Notas a los Edos Financieros'!E3</f>
        <v>2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>
        <v>1423535.97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24764626.140000001</v>
      </c>
      <c r="D52" s="144">
        <f>+SUM(D53:D59)</f>
        <v>333318</v>
      </c>
      <c r="E52" s="144">
        <f>+SUM(E53:E59)</f>
        <v>2667969.1904799985</v>
      </c>
    </row>
    <row r="53" spans="1:9" x14ac:dyDescent="0.2">
      <c r="A53" s="61">
        <v>1231</v>
      </c>
      <c r="B53" s="59" t="s">
        <v>261</v>
      </c>
      <c r="C53" s="63"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v>20201061.140000001</v>
      </c>
      <c r="D55" s="63">
        <v>333318</v>
      </c>
      <c r="E55" s="63">
        <v>2667969.1904799985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v>0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v>0</v>
      </c>
      <c r="D59" s="63">
        <v>0</v>
      </c>
      <c r="E59" s="63">
        <v>0</v>
      </c>
    </row>
    <row r="60" spans="1:9" x14ac:dyDescent="0.2">
      <c r="A60" s="61">
        <v>1240</v>
      </c>
      <c r="B60" s="59" t="s">
        <v>268</v>
      </c>
      <c r="C60" s="63">
        <f>+SUM(C61:C68)</f>
        <v>3678502.93</v>
      </c>
      <c r="D60" s="63">
        <v>135955.94</v>
      </c>
      <c r="E60" s="63">
        <f>+SUM(E61:E68)</f>
        <v>2358807.7911875006</v>
      </c>
    </row>
    <row r="61" spans="1:9" x14ac:dyDescent="0.2">
      <c r="A61" s="61">
        <v>1241</v>
      </c>
      <c r="B61" s="59" t="s">
        <v>269</v>
      </c>
      <c r="C61" s="63">
        <v>2462890.66</v>
      </c>
      <c r="D61" s="63">
        <v>73842.98</v>
      </c>
      <c r="E61" s="63">
        <v>1268040.9031875008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v>751218.27</v>
      </c>
      <c r="D62" s="63">
        <v>40548.660000000003</v>
      </c>
      <c r="E62" s="63">
        <v>687673.28799999983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v>464394</v>
      </c>
      <c r="D64" s="63">
        <v>18301.400000000001</v>
      </c>
      <c r="E64" s="63">
        <v>403093.59999999992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3041.47</v>
      </c>
      <c r="E72" s="63">
        <f>+E73</f>
        <v>11714.6826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v>28570.799999999999</v>
      </c>
      <c r="D73" s="63">
        <v>3041.47</v>
      </c>
      <c r="E73" s="63">
        <v>11714.6826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352945.26</v>
      </c>
      <c r="D101" s="63">
        <f>+SUM(D102:D114)</f>
        <v>251094.94</v>
      </c>
      <c r="E101" s="63">
        <f>+SUM(E102:E114)</f>
        <v>101850.32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v>101850.32</v>
      </c>
      <c r="D102" s="63">
        <v>0</v>
      </c>
      <c r="E102" s="63">
        <v>101850.32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v>1923.19</v>
      </c>
      <c r="D103" s="63">
        <v>1923.19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v>249171.75</v>
      </c>
      <c r="D108" s="63">
        <v>249171.75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2.5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2.5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2.5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218" zoomScaleNormal="100" workbookViewId="0">
      <selection activeCell="C240" sqref="C240"/>
    </sheetView>
  </sheetViews>
  <sheetFormatPr baseColWidth="10" defaultColWidth="9.140625" defaultRowHeight="11.25" x14ac:dyDescent="0.2"/>
  <cols>
    <col min="1" max="1" width="10" style="59" customWidth="1"/>
    <col min="2" max="2" width="72.85546875" style="59" bestFit="1" customWidth="1"/>
    <col min="3" max="3" width="15.7109375" style="59" customWidth="1"/>
    <col min="4" max="5" width="19.7109375" style="59" customWidth="1"/>
    <col min="6" max="16384" width="9.140625" style="59"/>
  </cols>
  <sheetData>
    <row r="1" spans="1:5" s="65" customFormat="1" ht="18.95" customHeight="1" x14ac:dyDescent="0.25">
      <c r="A1" s="154" t="str">
        <f>ESF!A1</f>
        <v>INSTITUTO MUNICIPAL DE LAS MUJERES</v>
      </c>
      <c r="B1" s="154"/>
      <c r="C1" s="154"/>
      <c r="D1" s="53" t="s">
        <v>222</v>
      </c>
      <c r="E1" s="64">
        <f>'Notas a los Edos Financieros'!E1</f>
        <v>2019</v>
      </c>
    </row>
    <row r="2" spans="1:5" s="55" customFormat="1" ht="18.95" customHeight="1" x14ac:dyDescent="0.25">
      <c r="A2" s="154" t="s">
        <v>335</v>
      </c>
      <c r="B2" s="154"/>
      <c r="C2" s="154"/>
      <c r="D2" s="53" t="s">
        <v>224</v>
      </c>
      <c r="E2" s="64" t="str">
        <f>'Notas a los Edos Financieros'!E2</f>
        <v>Trimestral</v>
      </c>
    </row>
    <row r="3" spans="1:5" s="55" customFormat="1" ht="18.95" customHeight="1" x14ac:dyDescent="0.25">
      <c r="A3" s="154" t="str">
        <f>ESF!A3</f>
        <v>Correspondiente del 01 DE ENERO al 30 DE JUNIO DE 2019</v>
      </c>
      <c r="B3" s="154"/>
      <c r="C3" s="154"/>
      <c r="D3" s="53" t="s">
        <v>226</v>
      </c>
      <c r="E3" s="64">
        <f>'Notas a los Edos Financieros'!E3</f>
        <v>2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2.5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2.5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2.5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2.5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2.5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2.5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2.5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2.5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2.5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2.5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2.5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3.75" x14ac:dyDescent="0.2">
      <c r="A58" s="87">
        <v>4200</v>
      </c>
      <c r="B58" s="89" t="s">
        <v>551</v>
      </c>
      <c r="C58" s="91">
        <f>+C59+C65</f>
        <v>8464753.75</v>
      </c>
      <c r="D58" s="88"/>
      <c r="E58" s="86"/>
    </row>
    <row r="59" spans="1:5" ht="22.5" x14ac:dyDescent="0.2">
      <c r="A59" s="87">
        <v>4210</v>
      </c>
      <c r="B59" s="89" t="s">
        <v>552</v>
      </c>
      <c r="C59" s="91">
        <f>+SUM(C60:C64)</f>
        <v>4450000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v>4450000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f>+SUM(C66:C69)</f>
        <v>4014753.75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v>4014753.75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2784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v>2784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f>+C99+C127+C160+C170+C185</f>
        <v>5223839.6899999995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f>+C100+C107+C117</f>
        <v>4754567.67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f>+SUM(C101:C106)</f>
        <v>4372077.92</v>
      </c>
      <c r="D100" s="92">
        <f t="shared" si="0"/>
        <v>0.91955320093277793</v>
      </c>
      <c r="E100" s="88"/>
    </row>
    <row r="101" spans="1:5" x14ac:dyDescent="0.2">
      <c r="A101" s="90">
        <v>5111</v>
      </c>
      <c r="B101" s="88" t="s">
        <v>394</v>
      </c>
      <c r="C101" s="91">
        <v>1720428.62</v>
      </c>
      <c r="D101" s="92">
        <f t="shared" si="0"/>
        <v>0.36184754101943406</v>
      </c>
      <c r="E101" s="88"/>
    </row>
    <row r="102" spans="1:5" x14ac:dyDescent="0.2">
      <c r="A102" s="90">
        <v>5112</v>
      </c>
      <c r="B102" s="88" t="s">
        <v>395</v>
      </c>
      <c r="C102" s="91">
        <v>1789089.88</v>
      </c>
      <c r="D102" s="92">
        <f t="shared" si="0"/>
        <v>0.37628865633539293</v>
      </c>
      <c r="E102" s="88"/>
    </row>
    <row r="103" spans="1:5" x14ac:dyDescent="0.2">
      <c r="A103" s="90">
        <v>5113</v>
      </c>
      <c r="B103" s="88" t="s">
        <v>396</v>
      </c>
      <c r="C103" s="91">
        <v>4218.8</v>
      </c>
      <c r="D103" s="92">
        <f t="shared" si="0"/>
        <v>8.8731516571305847E-4</v>
      </c>
      <c r="E103" s="88"/>
    </row>
    <row r="104" spans="1:5" x14ac:dyDescent="0.2">
      <c r="A104" s="90">
        <v>5114</v>
      </c>
      <c r="B104" s="88" t="s">
        <v>397</v>
      </c>
      <c r="C104" s="91">
        <v>387887.28</v>
      </c>
      <c r="D104" s="92">
        <f t="shared" si="0"/>
        <v>8.1582029518153867E-2</v>
      </c>
      <c r="E104" s="88"/>
    </row>
    <row r="105" spans="1:5" x14ac:dyDescent="0.2">
      <c r="A105" s="90">
        <v>5115</v>
      </c>
      <c r="B105" s="88" t="s">
        <v>398</v>
      </c>
      <c r="C105" s="91">
        <v>470453.34</v>
      </c>
      <c r="D105" s="92">
        <f t="shared" si="0"/>
        <v>9.8947658894084065E-2</v>
      </c>
      <c r="E105" s="88"/>
    </row>
    <row r="106" spans="1:5" x14ac:dyDescent="0.2">
      <c r="A106" s="90">
        <v>5116</v>
      </c>
      <c r="B106" s="88" t="s">
        <v>399</v>
      </c>
      <c r="C106" s="91"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f>+SUM(C108:C116)</f>
        <v>38777.379999999997</v>
      </c>
      <c r="D107" s="92">
        <f t="shared" si="0"/>
        <v>8.1558161943249829E-3</v>
      </c>
      <c r="E107" s="88"/>
    </row>
    <row r="108" spans="1:5" x14ac:dyDescent="0.2">
      <c r="A108" s="90">
        <v>5121</v>
      </c>
      <c r="B108" s="88" t="s">
        <v>401</v>
      </c>
      <c r="C108" s="91">
        <v>14971.68</v>
      </c>
      <c r="D108" s="92">
        <f t="shared" si="0"/>
        <v>3.1489045985121085E-3</v>
      </c>
      <c r="E108" s="88"/>
    </row>
    <row r="109" spans="1:5" x14ac:dyDescent="0.2">
      <c r="A109" s="90">
        <v>5122</v>
      </c>
      <c r="B109" s="88" t="s">
        <v>402</v>
      </c>
      <c r="C109" s="149">
        <v>240.75</v>
      </c>
      <c r="D109" s="92">
        <f t="shared" si="0"/>
        <v>5.0635518665359534E-5</v>
      </c>
      <c r="E109" s="88"/>
    </row>
    <row r="110" spans="1:5" x14ac:dyDescent="0.2">
      <c r="A110" s="90">
        <v>5123</v>
      </c>
      <c r="B110" s="88" t="s">
        <v>403</v>
      </c>
      <c r="C110" s="91">
        <f>+SUM('[1]EdoRes - Profit or Loss St.'!$C$87)</f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f>+SUM('[1]EdoRes - Profit or Loss St.'!$C$88:$C$96)</f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f>+SUM('[1]EdoRes - Profit or Loss St.'!$C$97:$C$102)</f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149">
        <v>22033.75</v>
      </c>
      <c r="D113" s="92">
        <f t="shared" si="0"/>
        <v>4.6342278687138763E-3</v>
      </c>
      <c r="E113" s="88"/>
    </row>
    <row r="114" spans="1:5" x14ac:dyDescent="0.2">
      <c r="A114" s="90">
        <v>5127</v>
      </c>
      <c r="B114" s="88" t="s">
        <v>407</v>
      </c>
      <c r="C114" s="91">
        <f>+SUM('[1]EdoRes - Profit or Loss St.'!$C$106:$C$111)</f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f>+SUM('[1]EdoRes - Profit or Loss St.'!$C$112:$C$118)</f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149">
        <v>1531.2</v>
      </c>
      <c r="D116" s="92">
        <f t="shared" si="0"/>
        <v>3.2204820843363875E-4</v>
      </c>
      <c r="E116" s="88"/>
    </row>
    <row r="117" spans="1:5" x14ac:dyDescent="0.2">
      <c r="A117" s="90">
        <v>5130</v>
      </c>
      <c r="B117" s="88" t="s">
        <v>410</v>
      </c>
      <c r="C117" s="91">
        <f>+SUM(C118:C126)</f>
        <v>343712.37</v>
      </c>
      <c r="D117" s="92">
        <f t="shared" si="0"/>
        <v>7.229098287289705E-2</v>
      </c>
      <c r="E117" s="88"/>
    </row>
    <row r="118" spans="1:5" x14ac:dyDescent="0.2">
      <c r="A118" s="90">
        <v>5131</v>
      </c>
      <c r="B118" s="88" t="s">
        <v>411</v>
      </c>
      <c r="C118" s="91">
        <v>37606.49</v>
      </c>
      <c r="D118" s="92">
        <f t="shared" si="0"/>
        <v>7.9095498497763518E-3</v>
      </c>
      <c r="E118" s="88"/>
    </row>
    <row r="119" spans="1:5" x14ac:dyDescent="0.2">
      <c r="A119" s="90">
        <v>5132</v>
      </c>
      <c r="B119" s="88" t="s">
        <v>412</v>
      </c>
      <c r="C119" s="149">
        <v>1740</v>
      </c>
      <c r="D119" s="92">
        <f t="shared" si="0"/>
        <v>3.6596387322004398E-4</v>
      </c>
      <c r="E119" s="88"/>
    </row>
    <row r="120" spans="1:5" x14ac:dyDescent="0.2">
      <c r="A120" s="90">
        <v>5133</v>
      </c>
      <c r="B120" s="88" t="s">
        <v>413</v>
      </c>
      <c r="C120" s="91">
        <v>196665.15</v>
      </c>
      <c r="D120" s="92">
        <f t="shared" si="0"/>
        <v>4.1363413805402836E-2</v>
      </c>
      <c r="E120" s="88"/>
    </row>
    <row r="121" spans="1:5" x14ac:dyDescent="0.2">
      <c r="A121" s="90">
        <v>5134</v>
      </c>
      <c r="B121" s="88" t="s">
        <v>414</v>
      </c>
      <c r="C121" s="91">
        <v>21024.61</v>
      </c>
      <c r="D121" s="92">
        <f t="shared" si="0"/>
        <v>4.4219814416901551E-3</v>
      </c>
      <c r="E121" s="88"/>
    </row>
    <row r="122" spans="1:5" x14ac:dyDescent="0.2">
      <c r="A122" s="90">
        <v>5135</v>
      </c>
      <c r="B122" s="88" t="s">
        <v>415</v>
      </c>
      <c r="C122" s="91">
        <v>1749</v>
      </c>
      <c r="D122" s="92">
        <f t="shared" si="0"/>
        <v>3.6785678980566494E-4</v>
      </c>
      <c r="E122" s="88"/>
    </row>
    <row r="123" spans="1:5" x14ac:dyDescent="0.2">
      <c r="A123" s="90">
        <v>5136</v>
      </c>
      <c r="B123" s="88" t="s">
        <v>416</v>
      </c>
      <c r="C123" s="149">
        <v>15390.62</v>
      </c>
      <c r="D123" s="92">
        <f t="shared" si="0"/>
        <v>3.2370177623321115E-3</v>
      </c>
      <c r="E123" s="88"/>
    </row>
    <row r="124" spans="1:5" x14ac:dyDescent="0.2">
      <c r="A124" s="90">
        <v>5137</v>
      </c>
      <c r="B124" s="88" t="s">
        <v>417</v>
      </c>
      <c r="C124" s="91">
        <v>7508.93</v>
      </c>
      <c r="D124" s="92">
        <f t="shared" si="0"/>
        <v>1.5793086819184971E-3</v>
      </c>
      <c r="E124" s="88"/>
    </row>
    <row r="125" spans="1:5" x14ac:dyDescent="0.2">
      <c r="A125" s="90">
        <v>5138</v>
      </c>
      <c r="B125" s="88" t="s">
        <v>418</v>
      </c>
      <c r="C125" s="91">
        <v>19866.330000000002</v>
      </c>
      <c r="D125" s="92">
        <f t="shared" si="0"/>
        <v>4.1783672836020443E-3</v>
      </c>
      <c r="E125" s="88"/>
    </row>
    <row r="126" spans="1:5" x14ac:dyDescent="0.2">
      <c r="A126" s="90">
        <v>5139</v>
      </c>
      <c r="B126" s="88" t="s">
        <v>419</v>
      </c>
      <c r="C126" s="91">
        <v>42161.24</v>
      </c>
      <c r="D126" s="92">
        <f t="shared" si="0"/>
        <v>8.8675233851493382E-3</v>
      </c>
      <c r="E126" s="88"/>
    </row>
    <row r="127" spans="1:5" x14ac:dyDescent="0.2">
      <c r="A127" s="90">
        <v>5200</v>
      </c>
      <c r="B127" s="88" t="s">
        <v>420</v>
      </c>
      <c r="C127" s="91">
        <f>+C128+C131+C134+C137+C142+C146+C149+C151+C157</f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f>+SUM(C129:C130)</f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f>+C132+C133</f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f>+C135+C136</f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f>+C138+C139+C140+C141</f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f>+C143+C144+C145</f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f>+C147+C148</f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f>+C150</f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f>+C152+C153+C154+C155+C156</f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f>+C158+C159</f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f>+C161+C162+C163</f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f>+C165+C166</f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f>+C168+C169</f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f>+C171+C174+C177+C180</f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f>+C186+C195+C198</f>
        <v>469272.02</v>
      </c>
      <c r="D185" s="92">
        <f t="shared" si="2"/>
        <v>9.8699198869536764E-2</v>
      </c>
      <c r="E185" s="88"/>
    </row>
    <row r="186" spans="1:5" x14ac:dyDescent="0.2">
      <c r="A186" s="90">
        <v>5510</v>
      </c>
      <c r="B186" s="88" t="s">
        <v>472</v>
      </c>
      <c r="C186" s="91">
        <f>+SUM(C187:C194)</f>
        <v>469272.02</v>
      </c>
      <c r="D186" s="92">
        <f t="shared" si="2"/>
        <v>9.8699198869536764E-2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v>333317.52</v>
      </c>
      <c r="D189" s="92">
        <f t="shared" si="2"/>
        <v>7.0104695765114647E-2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v>135954.5</v>
      </c>
      <c r="D191" s="92">
        <f t="shared" si="2"/>
        <v>2.859450310442211E-2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f>+SUM(C196:C197)</f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f>+SUM(C199:C203)</f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2.5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2.5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2.5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2.5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68" customWidth="1"/>
    <col min="2" max="2" width="48.140625" style="68" customWidth="1"/>
    <col min="3" max="3" width="22.85546875" style="68" customWidth="1"/>
    <col min="4" max="5" width="16.7109375" style="68" customWidth="1"/>
    <col min="6" max="16384" width="9.140625" style="68"/>
  </cols>
  <sheetData>
    <row r="1" spans="1:5" ht="18.95" customHeight="1" x14ac:dyDescent="0.2">
      <c r="A1" s="158" t="str">
        <f>ESF!A1</f>
        <v>INSTITUTO MUNICIPAL DE LAS MUJERES</v>
      </c>
      <c r="B1" s="158"/>
      <c r="C1" s="158"/>
      <c r="D1" s="66" t="s">
        <v>222</v>
      </c>
      <c r="E1" s="67">
        <f>ESF!H1</f>
        <v>2019</v>
      </c>
    </row>
    <row r="2" spans="1:5" ht="18.95" customHeight="1" x14ac:dyDescent="0.2">
      <c r="A2" s="158" t="s">
        <v>500</v>
      </c>
      <c r="B2" s="158"/>
      <c r="C2" s="158"/>
      <c r="D2" s="66" t="s">
        <v>224</v>
      </c>
      <c r="E2" s="67" t="str">
        <f>ESF!H2</f>
        <v>Trimestral</v>
      </c>
    </row>
    <row r="3" spans="1:5" ht="18.95" customHeight="1" x14ac:dyDescent="0.2">
      <c r="A3" s="158" t="str">
        <f>ESF!A3</f>
        <v>Correspondiente del 01 DE ENERO al 30 DE JUNIO DE 2019</v>
      </c>
      <c r="B3" s="158"/>
      <c r="C3" s="158"/>
      <c r="D3" s="66" t="s">
        <v>226</v>
      </c>
      <c r="E3" s="67">
        <f>ESF!H3</f>
        <v>2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>
        <f>+'[1]Balance - Balance Sheet'!$H$78</f>
        <v>1242756.1200000001</v>
      </c>
    </row>
    <row r="9" spans="1:5" x14ac:dyDescent="0.2">
      <c r="A9" s="72">
        <v>3120</v>
      </c>
      <c r="B9" s="68" t="s">
        <v>501</v>
      </c>
      <c r="C9" s="73">
        <f>+'[1]Balance - Balance Sheet'!$H$79</f>
        <v>24746066.140000001</v>
      </c>
    </row>
    <row r="10" spans="1:5" x14ac:dyDescent="0.2">
      <c r="A10" s="72">
        <v>3130</v>
      </c>
      <c r="B10" s="68" t="s">
        <v>502</v>
      </c>
      <c r="C10" s="73">
        <f>+'[1]Balance - Balance Sheet'!$H$80</f>
        <v>0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>
        <v>3243698.0599999987</v>
      </c>
    </row>
    <row r="15" spans="1:5" x14ac:dyDescent="0.2">
      <c r="A15" s="72">
        <v>3220</v>
      </c>
      <c r="B15" s="68" t="s">
        <v>505</v>
      </c>
      <c r="C15" s="73">
        <f>+'[1]Balance - Balance Sheet'!$H$87</f>
        <v>-276714.32</v>
      </c>
    </row>
    <row r="16" spans="1:5" x14ac:dyDescent="0.2">
      <c r="A16" s="72">
        <v>3230</v>
      </c>
      <c r="B16" s="68" t="s">
        <v>506</v>
      </c>
      <c r="C16" s="73"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v>-417625.24</v>
      </c>
    </row>
    <row r="26" spans="1:3" x14ac:dyDescent="0.2">
      <c r="A26" s="72">
        <v>3251</v>
      </c>
      <c r="B26" s="68" t="s">
        <v>516</v>
      </c>
      <c r="C26" s="73">
        <v>0</v>
      </c>
    </row>
    <row r="27" spans="1:3" x14ac:dyDescent="0.2">
      <c r="A27" s="72">
        <v>3252</v>
      </c>
      <c r="B27" s="68" t="s">
        <v>517</v>
      </c>
      <c r="C27" s="73">
        <v>0</v>
      </c>
    </row>
    <row r="30" spans="1:3" ht="33.75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2.5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2.5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72" workbookViewId="0">
      <selection activeCell="C95" sqref="C95"/>
    </sheetView>
  </sheetViews>
  <sheetFormatPr baseColWidth="10" defaultColWidth="9.140625" defaultRowHeight="11.25" x14ac:dyDescent="0.2"/>
  <cols>
    <col min="1" max="1" width="10" style="68" customWidth="1"/>
    <col min="2" max="2" width="63.42578125" style="68" bestFit="1" customWidth="1"/>
    <col min="3" max="3" width="15.28515625" style="68" bestFit="1" customWidth="1"/>
    <col min="4" max="4" width="16.42578125" style="68" bestFit="1" customWidth="1"/>
    <col min="5" max="5" width="19.140625" style="68" customWidth="1"/>
    <col min="6" max="16384" width="9.140625" style="68"/>
  </cols>
  <sheetData>
    <row r="1" spans="1:5" s="74" customFormat="1" ht="18.95" customHeight="1" x14ac:dyDescent="0.25">
      <c r="A1" s="158" t="str">
        <f>ESF!A1</f>
        <v>INSTITUTO MUNICIPAL DE LAS MUJERES</v>
      </c>
      <c r="B1" s="158"/>
      <c r="C1" s="158"/>
      <c r="D1" s="66" t="s">
        <v>222</v>
      </c>
      <c r="E1" s="67">
        <f>ESF!H1</f>
        <v>2019</v>
      </c>
    </row>
    <row r="2" spans="1:5" s="74" customFormat="1" ht="18.95" customHeight="1" x14ac:dyDescent="0.25">
      <c r="A2" s="158" t="s">
        <v>518</v>
      </c>
      <c r="B2" s="158"/>
      <c r="C2" s="158"/>
      <c r="D2" s="66" t="s">
        <v>224</v>
      </c>
      <c r="E2" s="67" t="str">
        <f>ESF!H2</f>
        <v>Trimestral</v>
      </c>
    </row>
    <row r="3" spans="1:5" s="74" customFormat="1" ht="18.95" customHeight="1" x14ac:dyDescent="0.25">
      <c r="A3" s="158" t="str">
        <f>ESF!A3</f>
        <v>Correspondiente del 01 DE ENERO al 30 DE JUNIO DE 2019</v>
      </c>
      <c r="B3" s="158"/>
      <c r="C3" s="158"/>
      <c r="D3" s="66" t="s">
        <v>226</v>
      </c>
      <c r="E3" s="67">
        <f>ESF!H3</f>
        <v>2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>
        <v>3000</v>
      </c>
      <c r="D8" s="73">
        <v>3000</v>
      </c>
    </row>
    <row r="9" spans="1:5" x14ac:dyDescent="0.2">
      <c r="A9" s="72">
        <v>1112</v>
      </c>
      <c r="B9" s="68" t="s">
        <v>520</v>
      </c>
      <c r="C9" s="73">
        <v>3961516.78</v>
      </c>
      <c r="D9" s="73">
        <f>1647553.43-3000</f>
        <v>1644553.43</v>
      </c>
    </row>
    <row r="10" spans="1:5" x14ac:dyDescent="0.2">
      <c r="A10" s="72">
        <v>1113</v>
      </c>
      <c r="B10" s="68" t="s">
        <v>521</v>
      </c>
      <c r="C10" s="73">
        <v>0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>
        <f>SUM(C8:C14)</f>
        <v>3964516.78</v>
      </c>
      <c r="D15" s="73">
        <f>SUM(D8:D14)</f>
        <v>1647553.43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v>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7424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v>7424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469272.02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v>469272.02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v>0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v>0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2.5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2.5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2.5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2019-07-22T16:13:00Z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