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SEGUNDO TRIMESTRE 2019\"/>
    </mc:Choice>
  </mc:AlternateContent>
  <bookViews>
    <workbookView xWindow="120" yWindow="105" windowWidth="15600" windowHeight="7995"/>
  </bookViews>
  <sheets>
    <sheet name="EA" sheetId="3" r:id="rId1"/>
  </sheets>
  <externalReferences>
    <externalReference r:id="rId2"/>
  </externalReference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3" l="1"/>
  <c r="C27" i="3"/>
  <c r="C26" i="3"/>
  <c r="C50" i="3" l="1"/>
  <c r="C20" i="3"/>
  <c r="C14" i="3"/>
  <c r="C13" i="3"/>
  <c r="D22" i="3"/>
  <c r="D61" i="3" s="1"/>
  <c r="D59" i="3"/>
  <c r="C59" i="3" l="1"/>
  <c r="C22" i="3"/>
  <c r="C61" i="3" l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<sst xmlns="http://schemas.openxmlformats.org/spreadsheetml/2006/main" count="61" uniqueCount="61">
  <si>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</si>
  <si>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</si>
  <si>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</si>
  <si>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</si>
  <si>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</si>
  <si>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</si>
  <si>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</si>
  <si>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</si>
  <si>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</si>
  <si>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</si>
  <si>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</si>
  <si>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</si>
  <si>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</si>
  <si>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</si>
  <si>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</si>
  <si>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</si>
  <si>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</si>
  <si>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</si>
  <si>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</si>
  <si>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</si>
  <si>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</si>
  <si>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</si>
  <si>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</si>
  <si>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</si>
  <si>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</si>
  <si>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</si>
  <si>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</si>
  <si>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</si>
  <si>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</si>
  <si>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</si>
  <si>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</si>
  <si>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</si>
  <si>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</si>
  <si>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</si>
  <si>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</si>
  <si>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</si>
  <si>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</si>
  <si>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</si>
  <si>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</si>
  <si>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</si>
  <si>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</si>
  <si>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</si>
  <si>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</si>
  <si>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</si>
  <si>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</si>
  <si>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</si>
  <si>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</si>
  <si>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</si>
  <si>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</si>
  <si>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</si>
  <si>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</si>
  <si>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</si>
  <si>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</si>
  <si>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</si>
  <si>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</si>
  <si>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</si>
  <si>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</si>
  <si>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</si>
  <si>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</si>
  <si>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</si>
  <si>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Actividades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</si>
</sst>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19">
          <cell r="C19">
            <v>4450000</v>
          </cell>
        </row>
        <row r="20">
          <cell r="C20">
            <v>4014753.75</v>
          </cell>
        </row>
        <row r="23">
          <cell r="C23">
            <v>2784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1720428.62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1789089.88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759.38</v>
          </cell>
        </row>
        <row r="44">
          <cell r="C44">
            <v>3459.42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174244.15</v>
          </cell>
        </row>
        <row r="48">
          <cell r="C48">
            <v>213643.13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51611.96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32283.63</v>
          </cell>
        </row>
        <row r="65">
          <cell r="C65">
            <v>47640.69</v>
          </cell>
        </row>
        <row r="66">
          <cell r="C66">
            <v>169458.53</v>
          </cell>
        </row>
        <row r="67">
          <cell r="C67">
            <v>169458.53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7489.45</v>
          </cell>
        </row>
        <row r="79">
          <cell r="C79">
            <v>3828</v>
          </cell>
        </row>
        <row r="80">
          <cell r="C80">
            <v>0</v>
          </cell>
        </row>
        <row r="81">
          <cell r="C81">
            <v>3654.23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240.75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22033.75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1531.2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27880.44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6942.05</v>
          </cell>
        </row>
        <row r="134">
          <cell r="C134">
            <v>2784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1740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48510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148155.15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349.16</v>
          </cell>
        </row>
        <row r="169">
          <cell r="C169">
            <v>20675.45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1044</v>
          </cell>
        </row>
        <row r="181">
          <cell r="C181">
            <v>705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15390.62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3238.92</v>
          </cell>
        </row>
        <row r="196">
          <cell r="C196">
            <v>2840</v>
          </cell>
        </row>
        <row r="197">
          <cell r="C197">
            <v>1430.01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12822.04</v>
          </cell>
        </row>
        <row r="202">
          <cell r="C202">
            <v>928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6116.29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1937</v>
          </cell>
        </row>
        <row r="212">
          <cell r="C212">
            <v>40224.239999999998</v>
          </cell>
        </row>
        <row r="217">
          <cell r="C217">
            <v>333317.52</v>
          </cell>
        </row>
        <row r="218">
          <cell r="C218">
            <v>135954.5</v>
          </cell>
        </row>
      </sheetData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23" zoomScaleNormal="100" workbookViewId="0">
      <selection activeCell="E28" sqref="E28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2" t="s">
        <v>60</v>
      </c>
      <c r="B1" s="33"/>
      <c r="C1" s="33"/>
      <c r="D1" s="34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5" t="s">
        <v>50</v>
      </c>
      <c r="B12" s="36"/>
      <c r="C12" s="15"/>
      <c r="D12" s="16"/>
    </row>
    <row r="13" spans="1:4" ht="22.5" x14ac:dyDescent="0.2">
      <c r="A13" s="20"/>
      <c r="B13" s="27" t="s">
        <v>51</v>
      </c>
      <c r="C13" s="18">
        <f>+'[1]EdoRes - Profit or Loss St.'!$C$19</f>
        <v>4450000</v>
      </c>
      <c r="D13" s="19">
        <v>3200000</v>
      </c>
    </row>
    <row r="14" spans="1:4" x14ac:dyDescent="0.2">
      <c r="A14" s="20"/>
      <c r="B14" s="21" t="s">
        <v>52</v>
      </c>
      <c r="C14" s="18">
        <f>+'[1]EdoRes - Profit or Loss St.'!$C$20</f>
        <v>4014753.75</v>
      </c>
      <c r="D14" s="19">
        <v>6554704.0800000001</v>
      </c>
    </row>
    <row r="15" spans="1:4" x14ac:dyDescent="0.2">
      <c r="A15" s="5" t="s">
        <v>41</v>
      </c>
      <c r="B15" s="2"/>
      <c r="C15" s="15"/>
      <c r="D15" s="16"/>
    </row>
    <row r="16" spans="1:4" x14ac:dyDescent="0.2">
      <c r="A16" s="20"/>
      <c r="B16" s="21" t="s">
        <v>36</v>
      </c>
      <c r="C16" s="18"/>
      <c r="D16" s="19"/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>
        <f>+'[1]EdoRes - Profit or Loss St.'!$C$23</f>
        <v>2784</v>
      </c>
      <c r="D20" s="19">
        <v>70788.98</v>
      </c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SUM(C13:C20)</f>
        <v>8467537.75</v>
      </c>
      <c r="D22" s="3">
        <f>SUM(D13:D20)</f>
        <v>9825493.0600000005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15"/>
      <c r="D25" s="16"/>
    </row>
    <row r="26" spans="1:4" x14ac:dyDescent="0.2">
      <c r="A26" s="20"/>
      <c r="B26" s="21" t="s">
        <v>37</v>
      </c>
      <c r="C26" s="18">
        <f>+SUM('[1]EdoRes - Profit or Loss St.'!$C$29:$C$74)</f>
        <v>4372077.92</v>
      </c>
      <c r="D26" s="19">
        <v>8192506.6199999992</v>
      </c>
    </row>
    <row r="27" spans="1:4" x14ac:dyDescent="0.2">
      <c r="A27" s="20"/>
      <c r="B27" s="21" t="s">
        <v>16</v>
      </c>
      <c r="C27" s="18">
        <f>+SUM('[1]EdoRes - Profit or Loss St.'!$C$75:$C$123)</f>
        <v>38777.379999999997</v>
      </c>
      <c r="D27" s="19">
        <v>161641.21000000002</v>
      </c>
    </row>
    <row r="28" spans="1:4" x14ac:dyDescent="0.2">
      <c r="A28" s="20"/>
      <c r="B28" s="21" t="s">
        <v>17</v>
      </c>
      <c r="C28" s="18">
        <f>+SUM('[1]EdoRes - Profit or Loss St.'!$C$125:$C$212)</f>
        <v>343712.36999999994</v>
      </c>
      <c r="D28" s="19">
        <v>951282.34999999986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/>
      <c r="D49" s="16"/>
    </row>
    <row r="50" spans="1:9" x14ac:dyDescent="0.2">
      <c r="A50" s="20"/>
      <c r="B50" s="21" t="s">
        <v>31</v>
      </c>
      <c r="C50" s="18">
        <f>+SUM('[1]EdoRes - Profit or Loss St.'!$C$217:$C$218)</f>
        <v>469272.02</v>
      </c>
      <c r="D50" s="19">
        <v>1199922.9100000001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SUM(C26:C57)</f>
        <v>5223839.6899999995</v>
      </c>
      <c r="D59" s="3">
        <f>+SUM(D26:D58)</f>
        <v>10505353.09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+C22-C59</f>
        <v>3243698.0600000005</v>
      </c>
      <c r="D61" s="16">
        <f>+D22-D59</f>
        <v>-679860.02999999933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31"/>
      <c r="D63" s="1"/>
      <c r="E63" s="1"/>
      <c r="F63" s="1"/>
      <c r="G63" s="1"/>
      <c r="H63" s="1"/>
      <c r="I63" s="1"/>
    </row>
    <row r="64" spans="1:9" x14ac:dyDescent="0.2">
      <c r="B64" s="29" t="s">
        <v>55</v>
      </c>
    </row>
    <row r="65" spans="2:2" x14ac:dyDescent="0.2">
      <c r="B65" s="7"/>
    </row>
    <row r="66" spans="2:2" x14ac:dyDescent="0.2">
      <c r="B66" s="29" t="s">
        <v>56</v>
      </c>
    </row>
    <row r="67" spans="2:2" ht="22.5" x14ac:dyDescent="0.2">
      <c r="B67" s="30" t="s">
        <v>58</v>
      </c>
    </row>
    <row r="68" spans="2:2" x14ac:dyDescent="0.2">
      <c r="B68" s="1" t="s">
        <v>57</v>
      </c>
    </row>
    <row r="69" spans="2:2" ht="22.5" x14ac:dyDescent="0.2">
      <c r="B69" s="28" t="s">
        <v>59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1" fitToHeight="0" orientation="portrait" r:id="rId1"/>
  <ignoredErrors>
    <ignoredError sqref="C12:D25 C29:D61 D26 D27 D28 C26:C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2019-04-22T19:21:54Z</cp:lastPrinted>
  <dcterms:created xsi:type="dcterms:W3CDTF">2012-12-11T20:29:16Z</dcterms:created>
  <dcterms:modified xsi:type="dcterms:W3CDTF">2019-07-17T06:16:53Z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