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- 1er Trim 2019\2 Presupuestal\Excel\"/>
    </mc:Choice>
  </mc:AlternateContent>
  <bookViews>
    <workbookView xWindow="0" yWindow="0" windowWidth="20490" windowHeight="7725" tabRatio="885" firstSheet="1" activeTab="1"/>
  </bookViews>
  <sheets>
    <sheet name="COG" sheetId="6" state="hidden" r:id="rId1"/>
    <sheet name="CTG" sheetId="8" r:id="rId2"/>
    <sheet name="CA" sheetId="4" state="hidden" r:id="rId3"/>
    <sheet name="CFG" sheetId="5" state="hidden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C52" i="4"/>
  <c r="F10" i="6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6" i="6"/>
  <c r="D35" i="6"/>
  <c r="D34" i="6"/>
  <c r="D21" i="6"/>
  <c r="D18" i="6"/>
  <c r="D16" i="6"/>
  <c r="D12" i="6"/>
  <c r="D11" i="6"/>
  <c r="H42" i="6"/>
  <c r="H41" i="6"/>
  <c r="H40" i="6"/>
  <c r="H39" i="6"/>
  <c r="H38" i="6"/>
  <c r="H36" i="6"/>
  <c r="H35" i="6"/>
  <c r="H34" i="6"/>
  <c r="H21" i="6"/>
  <c r="H19" i="6"/>
  <c r="H18" i="6"/>
  <c r="H16" i="6"/>
  <c r="H12" i="6"/>
  <c r="H11" i="6"/>
  <c r="C24" i="6"/>
  <c r="F52" i="6"/>
  <c r="F37" i="6"/>
  <c r="F32" i="6"/>
  <c r="F31" i="6"/>
  <c r="H31" i="6" s="1"/>
  <c r="F30" i="6"/>
  <c r="F29" i="6"/>
  <c r="F28" i="6"/>
  <c r="F27" i="6"/>
  <c r="F26" i="6"/>
  <c r="F25" i="6"/>
  <c r="F24" i="6"/>
  <c r="F22" i="6"/>
  <c r="F20" i="6"/>
  <c r="F19" i="6"/>
  <c r="F17" i="6"/>
  <c r="F15" i="6"/>
  <c r="F14" i="6"/>
  <c r="F9" i="6"/>
  <c r="F8" i="6"/>
  <c r="F7" i="6"/>
  <c r="F6" i="6"/>
  <c r="F43" i="6"/>
  <c r="F8" i="8" s="1"/>
  <c r="F33" i="6"/>
  <c r="G52" i="6"/>
  <c r="G43" i="6" s="1"/>
  <c r="G8" i="8" s="1"/>
  <c r="G37" i="6"/>
  <c r="G33" i="6"/>
  <c r="G32" i="6"/>
  <c r="G31" i="6"/>
  <c r="G30" i="6"/>
  <c r="G29" i="6"/>
  <c r="G28" i="6"/>
  <c r="G27" i="6"/>
  <c r="G26" i="6"/>
  <c r="G25" i="6"/>
  <c r="G24" i="6"/>
  <c r="G22" i="6"/>
  <c r="G20" i="6"/>
  <c r="G19" i="6"/>
  <c r="G17" i="6"/>
  <c r="G15" i="6"/>
  <c r="G14" i="6"/>
  <c r="G10" i="6"/>
  <c r="G9" i="6"/>
  <c r="G8" i="6"/>
  <c r="G7" i="6"/>
  <c r="G6" i="6"/>
  <c r="E52" i="6"/>
  <c r="D52" i="6" s="1"/>
  <c r="E43" i="6"/>
  <c r="E8" i="8" s="1"/>
  <c r="H8" i="8" s="1"/>
  <c r="E37" i="6"/>
  <c r="E33" i="6" s="1"/>
  <c r="E32" i="6"/>
  <c r="H32" i="6" s="1"/>
  <c r="E31" i="6"/>
  <c r="D31" i="6" s="1"/>
  <c r="E30" i="6"/>
  <c r="D30" i="6" s="1"/>
  <c r="E29" i="6"/>
  <c r="H29" i="6" s="1"/>
  <c r="E28" i="6"/>
  <c r="E27" i="6"/>
  <c r="D27" i="6" s="1"/>
  <c r="E26" i="6"/>
  <c r="H26" i="6" s="1"/>
  <c r="E25" i="6"/>
  <c r="H25" i="6" s="1"/>
  <c r="E24" i="6"/>
  <c r="E22" i="6"/>
  <c r="E20" i="6"/>
  <c r="D20" i="6" s="1"/>
  <c r="E19" i="6"/>
  <c r="E17" i="6"/>
  <c r="E15" i="6"/>
  <c r="H15" i="6" s="1"/>
  <c r="E14" i="6"/>
  <c r="D14" i="6" s="1"/>
  <c r="E10" i="6"/>
  <c r="E9" i="6"/>
  <c r="E8" i="6"/>
  <c r="H8" i="6" s="1"/>
  <c r="E7" i="6"/>
  <c r="D7" i="6" s="1"/>
  <c r="E6" i="6"/>
  <c r="H6" i="6" s="1"/>
  <c r="C52" i="6"/>
  <c r="C43" i="6" s="1"/>
  <c r="C37" i="6"/>
  <c r="C32" i="6"/>
  <c r="C31" i="6"/>
  <c r="C30" i="6"/>
  <c r="C29" i="6"/>
  <c r="C28" i="6"/>
  <c r="C27" i="6"/>
  <c r="C26" i="6"/>
  <c r="C25" i="6"/>
  <c r="C22" i="6"/>
  <c r="C20" i="6"/>
  <c r="C19" i="6"/>
  <c r="C17" i="6"/>
  <c r="C15" i="6"/>
  <c r="C14" i="6"/>
  <c r="C10" i="6"/>
  <c r="C9" i="6"/>
  <c r="C33" i="6"/>
  <c r="C8" i="6"/>
  <c r="C7" i="6"/>
  <c r="C6" i="6"/>
  <c r="F23" i="6" l="1"/>
  <c r="H20" i="6"/>
  <c r="H52" i="6"/>
  <c r="D22" i="6"/>
  <c r="C5" i="6"/>
  <c r="E5" i="6"/>
  <c r="H17" i="6"/>
  <c r="D24" i="6"/>
  <c r="D28" i="6"/>
  <c r="G5" i="6"/>
  <c r="H7" i="6"/>
  <c r="D8" i="6"/>
  <c r="D6" i="6"/>
  <c r="D10" i="6"/>
  <c r="D19" i="6"/>
  <c r="H33" i="6"/>
  <c r="H27" i="6"/>
  <c r="D43" i="6"/>
  <c r="D8" i="8" s="1"/>
  <c r="C8" i="8"/>
  <c r="F5" i="6"/>
  <c r="G13" i="6"/>
  <c r="G77" i="6" s="1"/>
  <c r="H24" i="6"/>
  <c r="H28" i="6"/>
  <c r="D5" i="6"/>
  <c r="D29" i="6"/>
  <c r="D37" i="6"/>
  <c r="E13" i="6"/>
  <c r="G23" i="6"/>
  <c r="H9" i="6"/>
  <c r="H14" i="6"/>
  <c r="H22" i="6"/>
  <c r="H30" i="6"/>
  <c r="D15" i="6"/>
  <c r="D32" i="6"/>
  <c r="D9" i="6"/>
  <c r="D17" i="6"/>
  <c r="D25" i="6"/>
  <c r="D33" i="6"/>
  <c r="E23" i="6"/>
  <c r="H43" i="6"/>
  <c r="F13" i="6"/>
  <c r="F77" i="6" s="1"/>
  <c r="H37" i="6"/>
  <c r="D26" i="6"/>
  <c r="H5" i="6"/>
  <c r="H10" i="6"/>
  <c r="E77" i="6"/>
  <c r="C23" i="6"/>
  <c r="C13" i="6"/>
  <c r="C6" i="8" s="1"/>
  <c r="C16" i="8" s="1"/>
  <c r="C77" i="6" l="1"/>
  <c r="F6" i="8"/>
  <c r="F16" i="8" s="1"/>
  <c r="G23" i="5"/>
  <c r="G42" i="5" s="1"/>
  <c r="G28" i="4"/>
  <c r="G30" i="4" s="1"/>
  <c r="G7" i="4"/>
  <c r="C28" i="4"/>
  <c r="C30" i="4" s="1"/>
  <c r="C7" i="4"/>
  <c r="C23" i="5"/>
  <c r="C42" i="5" s="1"/>
  <c r="E23" i="5"/>
  <c r="E42" i="5" s="1"/>
  <c r="E28" i="4"/>
  <c r="E30" i="4" s="1"/>
  <c r="E7" i="4"/>
  <c r="F28" i="4"/>
  <c r="F30" i="4" s="1"/>
  <c r="F7" i="4"/>
  <c r="F23" i="5"/>
  <c r="F42" i="5" s="1"/>
  <c r="D23" i="6"/>
  <c r="H23" i="6"/>
  <c r="H13" i="6"/>
  <c r="H77" i="6" s="1"/>
  <c r="D13" i="6"/>
  <c r="D77" i="6" s="1"/>
  <c r="G6" i="8"/>
  <c r="G16" i="8" s="1"/>
  <c r="E6" i="8"/>
  <c r="D23" i="5" l="1"/>
  <c r="D42" i="5" s="1"/>
  <c r="D7" i="4"/>
  <c r="D28" i="4"/>
  <c r="D30" i="4" s="1"/>
  <c r="H28" i="4"/>
  <c r="H30" i="4" s="1"/>
  <c r="H23" i="5"/>
  <c r="H42" i="5" s="1"/>
  <c r="H7" i="4"/>
  <c r="D6" i="8"/>
  <c r="D16" i="8" s="1"/>
  <c r="E16" i="8"/>
  <c r="H6" i="8"/>
  <c r="H16" i="8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<sst xmlns="http://schemas.openxmlformats.org/spreadsheetml/2006/main" count="220" uniqueCount="147">
  <si>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</si>
  <si>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</si>
  <si>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</si>
  <si>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</si>
  <si>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</si>
  <si>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</si>
  <si>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</si>
  <si>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</si>
  <si>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</si>
  <si>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</si>
  <si>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</si>
  <si>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</si>
  <si>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</si>
  <si>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</si>
  <si>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</si>
  <si>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</si>
  <si>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</si>
  <si>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</si>
  <si>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</si>
  <si>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</si>
  <si>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</si>
  <si>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</si>
  <si>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</si>
  <si>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</si>
  <si>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</si>
  <si>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</si>
  <si>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</si>
  <si>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</si>
  <si>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</si>
  <si>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</si>
  <si>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</si>
  <si>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</si>
  <si>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</si>
  <si>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</si>
  <si>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</si>
  <si>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</si>
  <si>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</si>
  <si>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</si>
  <si>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</si>
  <si>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</si>
  <si>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</si>
  <si>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</si>
  <si>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</si>
  <si>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</si>
  <si>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</si>
  <si>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</si>
  <si>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</si>
  <si>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</si>
  <si>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</si>
  <si>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</si>
  <si>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</si>
  <si>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</si>
  <si>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</si>
  <si>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</si>
  <si>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</si>
  <si>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</si>
  <si>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</si>
  <si>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</si>
  <si>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</si>
  <si>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</si>
  <si>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</si>
  <si>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</si>
  <si>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</si>
  <si>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</si>
  <si>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</si>
  <si>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</si>
  <si>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</si>
  <si>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</si>
  <si>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</si>
  <si>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</si>
  <si>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</si>
  <si>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</si>
  <si>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</si>
  <si>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</si>
  <si>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</si>
  <si>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</si>
  <si>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</si>
  <si>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</si>
  <si>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</si>
  <si>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</si>
  <si>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</si>
  <si>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</si>
  <si>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</si>
  <si>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</si>
  <si>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</si>
  <si>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</si>
  <si>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</si>
  <si>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</si>
  <si>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</si>
  <si>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</si>
  <si>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</si>
  <si>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</si>
  <si>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</si>
  <si>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</si>
  <si>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</si>
  <si>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</si>
  <si>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</si>
  <si>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</si>
  <si>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</si>
  <si>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</si>
  <si>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</si>
  <si>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</si>
  <si>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</si>
  <si>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</si>
  <si>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</si>
  <si>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</si>
  <si>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</si>
  <si>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</si>
  <si>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</si>
  <si>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</si>
  <si>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</si>
  <si>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</si>
  <si>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</si>
  <si>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</si>
  <si>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</si>
  <si>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</si>
  <si>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</si>
  <si>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</si>
  <si>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</si>
  <si>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</si>
  <si>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</si>
  <si>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</si>
  <si>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</si>
  <si>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</si>
  <si>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</si>
  <si>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</si>
  <si>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</si>
  <si>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</si>
  <si>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</si>
  <si>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</si>
  <si>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</si>
  <si>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</si>
  <si>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</si>
  <si>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</si>
  <si>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</si>
  <si>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</si>
  <si>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LAS MUJERES
Estado Analítico del Ejercicio del Presupuesto de Egresos
Clasificación por Objeto del Gasto (Capítulo y Concepto)
DEL 01 DE ENERO AL 31 DE MARZO DE 2019</t>
  </si>
  <si>
    <t>INSTITUTO MUNICIPAL DE LAS MUJERES
Estado Analítico del Ejercicio del Presupuesto de Egresos
Clasificación Económica (por Tipo de Gasto)
DEL 01 DE ENERO AL 31 DE MARZO DE 2019</t>
  </si>
  <si>
    <t>INSTITUTO MUNICIPAL DE LAS MUJERES
Estado Analítico del Ejercicio del Presupuesto de Egresos
Clasificación Administrativa
DEL 01 DE ENERO AL 31 DE MARZO DE 2019</t>
  </si>
  <si>
    <t>Gobierno (Federal/Estatal/Municipal) de GUANAJUATO
Estado Analítico del Ejercicio del Presupuesto de Egresos
Clasificación Administrativa
DEL 01 DE ENERO AL 31 DE MARZO DE 2019</t>
  </si>
  <si>
    <t>Sector Paraestatal del Gobierno (Federal/Estatal/Municipal) de GUANAJUATO
Estado Analítico del Ejercicio del Presupuesto de Egresos
Clasificación Administrativa
DEL 01 DE ENERO AL 31 DE MARZO DE 2019</t>
  </si>
  <si>
    <t>INSTITUTO MUNICIPAL DE LAS MUJERES
Estado Analítico del Ejercicio del Presupuesto de Egresos
Clasificación Funcional (Finalidad y Función)
DEL 01 DE ENERO AL 31 DE MARZO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</si>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</sst>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3%20MAR/EEFFMAR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13">
          <cell r="S13">
            <v>5281983.3499999996</v>
          </cell>
        </row>
        <row r="19">
          <cell r="D19">
            <v>3603083.2136000004</v>
          </cell>
          <cell r="E19">
            <v>3637728.2444999996</v>
          </cell>
          <cell r="S19">
            <v>921354.58999999985</v>
          </cell>
        </row>
        <row r="21">
          <cell r="D21">
            <v>4409999.6499999994</v>
          </cell>
          <cell r="E21">
            <v>4409999.6499999994</v>
          </cell>
          <cell r="S21">
            <v>407272.47</v>
          </cell>
        </row>
        <row r="22">
          <cell r="D22">
            <v>0</v>
          </cell>
          <cell r="E22">
            <v>0</v>
          </cell>
          <cell r="R22">
            <v>0</v>
          </cell>
          <cell r="S22">
            <v>0</v>
          </cell>
        </row>
        <row r="23">
          <cell r="D23">
            <v>138844.9296</v>
          </cell>
          <cell r="E23">
            <v>140179.97699999998</v>
          </cell>
          <cell r="R23">
            <v>0</v>
          </cell>
          <cell r="S23">
            <v>0</v>
          </cell>
        </row>
        <row r="24">
          <cell r="D24">
            <v>500342.58005605708</v>
          </cell>
          <cell r="E24">
            <v>505153.56640275003</v>
          </cell>
          <cell r="R24">
            <v>0</v>
          </cell>
          <cell r="S24">
            <v>0</v>
          </cell>
        </row>
        <row r="25">
          <cell r="D25">
            <v>355965.15</v>
          </cell>
          <cell r="E25">
            <v>355965.15</v>
          </cell>
          <cell r="R25">
            <v>0</v>
          </cell>
          <cell r="S25">
            <v>84197.06</v>
          </cell>
        </row>
        <row r="26">
          <cell r="D26">
            <v>457649.1</v>
          </cell>
          <cell r="E26">
            <v>457649.1</v>
          </cell>
          <cell r="R26">
            <v>0</v>
          </cell>
          <cell r="S26">
            <v>103387.26000000001</v>
          </cell>
        </row>
        <row r="27">
          <cell r="D27">
            <v>109684.04685679996</v>
          </cell>
          <cell r="E27">
            <v>110738.70115349998</v>
          </cell>
          <cell r="R27">
            <v>0</v>
          </cell>
          <cell r="S27">
            <v>0</v>
          </cell>
        </row>
        <row r="28">
          <cell r="D28">
            <v>0</v>
          </cell>
          <cell r="E28">
            <v>0</v>
          </cell>
          <cell r="R28">
            <v>0</v>
          </cell>
          <cell r="S28">
            <v>0</v>
          </cell>
        </row>
        <row r="29">
          <cell r="D29">
            <v>0</v>
          </cell>
          <cell r="E29">
            <v>0</v>
          </cell>
          <cell r="R29">
            <v>0</v>
          </cell>
          <cell r="S29">
            <v>0</v>
          </cell>
        </row>
        <row r="30">
          <cell r="D30">
            <v>32283.63</v>
          </cell>
          <cell r="E30">
            <v>32283.63</v>
          </cell>
          <cell r="R30">
            <v>0</v>
          </cell>
          <cell r="S30">
            <v>32283.63</v>
          </cell>
        </row>
        <row r="31">
          <cell r="D31">
            <v>48813.910249371445</v>
          </cell>
          <cell r="E31">
            <v>49283.274770999997</v>
          </cell>
          <cell r="R31">
            <v>0</v>
          </cell>
          <cell r="S31">
            <v>0</v>
          </cell>
        </row>
        <row r="32">
          <cell r="D32">
            <v>359619.82576000004</v>
          </cell>
          <cell r="E32">
            <v>363077.70870000013</v>
          </cell>
          <cell r="R32">
            <v>0</v>
          </cell>
          <cell r="S32">
            <v>89719.5</v>
          </cell>
        </row>
        <row r="33">
          <cell r="D33">
            <v>359619.83104000002</v>
          </cell>
          <cell r="E33">
            <v>362823.94480000011</v>
          </cell>
          <cell r="R33">
            <v>0</v>
          </cell>
          <cell r="S33">
            <v>89719.5</v>
          </cell>
        </row>
        <row r="34">
          <cell r="D34">
            <v>20000</v>
          </cell>
          <cell r="E34">
            <v>19000</v>
          </cell>
          <cell r="R34">
            <v>0</v>
          </cell>
          <cell r="S34">
            <v>7489.45</v>
          </cell>
        </row>
        <row r="35">
          <cell r="D35">
            <v>15000</v>
          </cell>
          <cell r="E35">
            <v>15000</v>
          </cell>
          <cell r="R35">
            <v>0</v>
          </cell>
          <cell r="S35">
            <v>0</v>
          </cell>
        </row>
        <row r="36">
          <cell r="D36">
            <v>500</v>
          </cell>
          <cell r="E36">
            <v>500</v>
          </cell>
          <cell r="R36">
            <v>0</v>
          </cell>
          <cell r="S36">
            <v>0</v>
          </cell>
        </row>
        <row r="37">
          <cell r="D37">
            <v>10000</v>
          </cell>
          <cell r="E37">
            <v>9000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R38">
            <v>0</v>
          </cell>
          <cell r="S38">
            <v>0</v>
          </cell>
        </row>
        <row r="39">
          <cell r="D39">
            <v>500</v>
          </cell>
          <cell r="E39">
            <v>500</v>
          </cell>
          <cell r="S39">
            <v>240.75</v>
          </cell>
        </row>
        <row r="40">
          <cell r="D40">
            <v>0</v>
          </cell>
          <cell r="E40">
            <v>0</v>
          </cell>
          <cell r="R40">
            <v>0</v>
          </cell>
          <cell r="S40">
            <v>0</v>
          </cell>
        </row>
        <row r="41">
          <cell r="D41">
            <v>0</v>
          </cell>
          <cell r="E41">
            <v>0</v>
          </cell>
          <cell r="R41">
            <v>0</v>
          </cell>
          <cell r="S41">
            <v>0</v>
          </cell>
        </row>
        <row r="42">
          <cell r="D42">
            <v>1000</v>
          </cell>
          <cell r="E42">
            <v>1000</v>
          </cell>
          <cell r="R42">
            <v>0</v>
          </cell>
          <cell r="S42">
            <v>0</v>
          </cell>
        </row>
        <row r="43">
          <cell r="D43">
            <v>1500</v>
          </cell>
          <cell r="E43">
            <v>1500</v>
          </cell>
          <cell r="R43">
            <v>0</v>
          </cell>
          <cell r="S43">
            <v>0</v>
          </cell>
        </row>
        <row r="44">
          <cell r="D44">
            <v>0</v>
          </cell>
          <cell r="E44">
            <v>0</v>
          </cell>
          <cell r="R44">
            <v>0</v>
          </cell>
          <cell r="S44">
            <v>0</v>
          </cell>
        </row>
        <row r="45">
          <cell r="D45">
            <v>79000</v>
          </cell>
          <cell r="E45">
            <v>75000</v>
          </cell>
          <cell r="R45">
            <v>0</v>
          </cell>
          <cell r="S45">
            <v>8850.11</v>
          </cell>
        </row>
        <row r="46">
          <cell r="D46">
            <v>0</v>
          </cell>
          <cell r="E46">
            <v>0</v>
          </cell>
          <cell r="R46">
            <v>0</v>
          </cell>
          <cell r="S46">
            <v>0</v>
          </cell>
        </row>
        <row r="47">
          <cell r="D47">
            <v>0</v>
          </cell>
          <cell r="E47">
            <v>0</v>
          </cell>
          <cell r="R47">
            <v>0</v>
          </cell>
          <cell r="S47">
            <v>0</v>
          </cell>
        </row>
        <row r="48">
          <cell r="D48">
            <v>1500</v>
          </cell>
          <cell r="E48">
            <v>1500</v>
          </cell>
          <cell r="R48">
            <v>0</v>
          </cell>
          <cell r="S48">
            <v>0</v>
          </cell>
        </row>
        <row r="49">
          <cell r="D49">
            <v>1000</v>
          </cell>
          <cell r="E49">
            <v>1000</v>
          </cell>
          <cell r="R49">
            <v>0</v>
          </cell>
          <cell r="S49">
            <v>0</v>
          </cell>
        </row>
        <row r="50">
          <cell r="D50">
            <v>500</v>
          </cell>
          <cell r="E50">
            <v>500</v>
          </cell>
          <cell r="R50">
            <v>0</v>
          </cell>
          <cell r="S50">
            <v>0</v>
          </cell>
        </row>
        <row r="51">
          <cell r="D51">
            <v>13000</v>
          </cell>
          <cell r="E51">
            <v>13000</v>
          </cell>
          <cell r="R51">
            <v>0</v>
          </cell>
          <cell r="S51">
            <v>0</v>
          </cell>
        </row>
        <row r="52">
          <cell r="D52">
            <v>8000</v>
          </cell>
          <cell r="E52">
            <v>6000</v>
          </cell>
          <cell r="R52">
            <v>0</v>
          </cell>
          <cell r="S52">
            <v>0</v>
          </cell>
        </row>
        <row r="53">
          <cell r="D53">
            <v>70000</v>
          </cell>
          <cell r="E53">
            <v>69000</v>
          </cell>
          <cell r="R53">
            <v>0</v>
          </cell>
          <cell r="S53">
            <v>13104.95</v>
          </cell>
        </row>
        <row r="54">
          <cell r="D54">
            <v>0</v>
          </cell>
          <cell r="E54">
            <v>0</v>
          </cell>
          <cell r="R54">
            <v>0</v>
          </cell>
          <cell r="S54">
            <v>0</v>
          </cell>
        </row>
        <row r="55">
          <cell r="D55">
            <v>1000</v>
          </cell>
          <cell r="E55">
            <v>0</v>
          </cell>
          <cell r="R55">
            <v>0</v>
          </cell>
          <cell r="S55">
            <v>0</v>
          </cell>
        </row>
        <row r="56">
          <cell r="D56">
            <v>18000</v>
          </cell>
          <cell r="E56">
            <v>17600</v>
          </cell>
          <cell r="R56">
            <v>0</v>
          </cell>
          <cell r="S56">
            <v>3441.02</v>
          </cell>
        </row>
        <row r="57">
          <cell r="D57">
            <v>6000</v>
          </cell>
          <cell r="E57">
            <v>6000</v>
          </cell>
          <cell r="R57">
            <v>0</v>
          </cell>
          <cell r="S57">
            <v>1409.4</v>
          </cell>
        </row>
        <row r="58">
          <cell r="D58">
            <v>0</v>
          </cell>
          <cell r="E58">
            <v>0</v>
          </cell>
          <cell r="R58">
            <v>0</v>
          </cell>
          <cell r="S58">
            <v>0</v>
          </cell>
        </row>
        <row r="59">
          <cell r="D59">
            <v>0</v>
          </cell>
          <cell r="E59">
            <v>0</v>
          </cell>
          <cell r="R59">
            <v>0</v>
          </cell>
          <cell r="S59">
            <v>0</v>
          </cell>
        </row>
        <row r="60">
          <cell r="D60">
            <v>6000</v>
          </cell>
          <cell r="E60">
            <v>4500</v>
          </cell>
          <cell r="R60">
            <v>0</v>
          </cell>
          <cell r="S60">
            <v>1740</v>
          </cell>
        </row>
        <row r="61">
          <cell r="D61">
            <v>0</v>
          </cell>
          <cell r="E61">
            <v>0</v>
          </cell>
          <cell r="R61">
            <v>0</v>
          </cell>
          <cell r="S61">
            <v>0</v>
          </cell>
        </row>
        <row r="62">
          <cell r="D62">
            <v>500</v>
          </cell>
          <cell r="E62">
            <v>0</v>
          </cell>
          <cell r="R62">
            <v>0</v>
          </cell>
          <cell r="S62">
            <v>0</v>
          </cell>
        </row>
        <row r="63">
          <cell r="D63">
            <v>97020</v>
          </cell>
          <cell r="E63">
            <v>97020</v>
          </cell>
          <cell r="R63">
            <v>0</v>
          </cell>
          <cell r="S63">
            <v>24255</v>
          </cell>
        </row>
        <row r="64">
          <cell r="D64">
            <v>0</v>
          </cell>
          <cell r="E64">
            <v>0</v>
          </cell>
          <cell r="R64">
            <v>0</v>
          </cell>
          <cell r="S64">
            <v>0</v>
          </cell>
        </row>
        <row r="65">
          <cell r="D65">
            <v>0</v>
          </cell>
          <cell r="E65">
            <v>0</v>
          </cell>
          <cell r="R65">
            <v>0</v>
          </cell>
          <cell r="S65">
            <v>0</v>
          </cell>
        </row>
        <row r="66">
          <cell r="D66">
            <v>0</v>
          </cell>
          <cell r="E66">
            <v>0</v>
          </cell>
          <cell r="R66">
            <v>0</v>
          </cell>
          <cell r="S66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</row>
        <row r="68">
          <cell r="D68">
            <v>1000</v>
          </cell>
          <cell r="E68">
            <v>1000</v>
          </cell>
          <cell r="R68">
            <v>0</v>
          </cell>
          <cell r="S68">
            <v>0</v>
          </cell>
        </row>
        <row r="69">
          <cell r="D69">
            <v>0</v>
          </cell>
          <cell r="E69">
            <v>0</v>
          </cell>
          <cell r="R69">
            <v>0</v>
          </cell>
          <cell r="S69">
            <v>0</v>
          </cell>
        </row>
        <row r="70">
          <cell r="D70">
            <v>500</v>
          </cell>
          <cell r="E70">
            <v>0</v>
          </cell>
          <cell r="R70">
            <v>0</v>
          </cell>
          <cell r="S70">
            <v>0</v>
          </cell>
        </row>
        <row r="71">
          <cell r="D71">
            <v>289800</v>
          </cell>
          <cell r="E71">
            <v>298050</v>
          </cell>
          <cell r="R71">
            <v>0</v>
          </cell>
          <cell r="S71">
            <v>73507.740000000005</v>
          </cell>
        </row>
        <row r="72">
          <cell r="D72">
            <v>0</v>
          </cell>
          <cell r="E72">
            <v>0</v>
          </cell>
          <cell r="R72">
            <v>0</v>
          </cell>
          <cell r="S72">
            <v>0</v>
          </cell>
        </row>
        <row r="73">
          <cell r="D73">
            <v>6000</v>
          </cell>
          <cell r="E73">
            <v>6000</v>
          </cell>
          <cell r="R73">
            <v>0</v>
          </cell>
          <cell r="S73">
            <v>221.56</v>
          </cell>
        </row>
        <row r="74">
          <cell r="D74">
            <v>25000</v>
          </cell>
          <cell r="E74">
            <v>25000</v>
          </cell>
          <cell r="R74">
            <v>0</v>
          </cell>
          <cell r="S74">
            <v>18868.73</v>
          </cell>
        </row>
        <row r="75">
          <cell r="D75">
            <v>0</v>
          </cell>
          <cell r="E75">
            <v>0</v>
          </cell>
          <cell r="R75">
            <v>0</v>
          </cell>
          <cell r="S75">
            <v>0</v>
          </cell>
        </row>
        <row r="76">
          <cell r="D76">
            <v>0</v>
          </cell>
          <cell r="E76">
            <v>0</v>
          </cell>
          <cell r="R76">
            <v>0</v>
          </cell>
          <cell r="S76">
            <v>0</v>
          </cell>
        </row>
        <row r="77">
          <cell r="D77">
            <v>1000</v>
          </cell>
          <cell r="E77">
            <v>0</v>
          </cell>
          <cell r="R77">
            <v>0</v>
          </cell>
          <cell r="S77">
            <v>0</v>
          </cell>
        </row>
        <row r="78">
          <cell r="D78">
            <v>1000</v>
          </cell>
          <cell r="E78">
            <v>0</v>
          </cell>
          <cell r="R78">
            <v>0</v>
          </cell>
          <cell r="S78">
            <v>0</v>
          </cell>
        </row>
        <row r="79">
          <cell r="D79">
            <v>1000</v>
          </cell>
          <cell r="E79">
            <v>0</v>
          </cell>
          <cell r="R79">
            <v>0</v>
          </cell>
          <cell r="S79">
            <v>0</v>
          </cell>
        </row>
        <row r="80">
          <cell r="D80">
            <v>1000</v>
          </cell>
          <cell r="E80">
            <v>0</v>
          </cell>
          <cell r="R80">
            <v>0</v>
          </cell>
          <cell r="S80">
            <v>0</v>
          </cell>
        </row>
        <row r="81">
          <cell r="D81">
            <v>10000</v>
          </cell>
          <cell r="E81">
            <v>5000</v>
          </cell>
          <cell r="R81">
            <v>0</v>
          </cell>
          <cell r="S81">
            <v>0</v>
          </cell>
        </row>
        <row r="82">
          <cell r="D82">
            <v>11349</v>
          </cell>
          <cell r="E82">
            <v>6849</v>
          </cell>
          <cell r="R82">
            <v>0</v>
          </cell>
          <cell r="S82">
            <v>470</v>
          </cell>
        </row>
        <row r="83">
          <cell r="D83">
            <v>1000</v>
          </cell>
          <cell r="E83">
            <v>500</v>
          </cell>
          <cell r="R83">
            <v>0</v>
          </cell>
          <cell r="S83">
            <v>0</v>
          </cell>
        </row>
        <row r="84">
          <cell r="D84">
            <v>0</v>
          </cell>
          <cell r="E84">
            <v>0</v>
          </cell>
          <cell r="R84">
            <v>0</v>
          </cell>
          <cell r="S84">
            <v>0</v>
          </cell>
        </row>
        <row r="85">
          <cell r="D85">
            <v>61462.376000000004</v>
          </cell>
          <cell r="E85">
            <v>57168.376000000004</v>
          </cell>
          <cell r="R85">
            <v>0</v>
          </cell>
          <cell r="S85">
            <v>9339.16</v>
          </cell>
        </row>
        <row r="86">
          <cell r="D86">
            <v>0</v>
          </cell>
          <cell r="E86">
            <v>0</v>
          </cell>
          <cell r="R86">
            <v>0</v>
          </cell>
          <cell r="S86">
            <v>0</v>
          </cell>
        </row>
        <row r="87">
          <cell r="D87">
            <v>0</v>
          </cell>
          <cell r="E87">
            <v>0</v>
          </cell>
          <cell r="R87">
            <v>0</v>
          </cell>
          <cell r="S87">
            <v>0</v>
          </cell>
        </row>
        <row r="88">
          <cell r="D88">
            <v>0</v>
          </cell>
          <cell r="E88">
            <v>0</v>
          </cell>
          <cell r="R88">
            <v>0</v>
          </cell>
          <cell r="S88">
            <v>0</v>
          </cell>
        </row>
        <row r="89">
          <cell r="D89">
            <v>0</v>
          </cell>
          <cell r="E89">
            <v>0</v>
          </cell>
          <cell r="R89">
            <v>0</v>
          </cell>
          <cell r="S89">
            <v>0</v>
          </cell>
        </row>
        <row r="90">
          <cell r="D90">
            <v>0</v>
          </cell>
          <cell r="E90">
            <v>0</v>
          </cell>
          <cell r="R90">
            <v>0</v>
          </cell>
          <cell r="S90">
            <v>0</v>
          </cell>
        </row>
        <row r="91">
          <cell r="D91">
            <v>3160</v>
          </cell>
          <cell r="E91">
            <v>2680</v>
          </cell>
          <cell r="R91">
            <v>0</v>
          </cell>
          <cell r="S91">
            <v>496</v>
          </cell>
        </row>
        <row r="92">
          <cell r="D92">
            <v>4000</v>
          </cell>
          <cell r="E92">
            <v>3000</v>
          </cell>
          <cell r="R92">
            <v>0</v>
          </cell>
          <cell r="S92">
            <v>2840</v>
          </cell>
        </row>
        <row r="93">
          <cell r="D93">
            <v>4800</v>
          </cell>
          <cell r="E93">
            <v>3600</v>
          </cell>
          <cell r="R93">
            <v>0</v>
          </cell>
          <cell r="S93">
            <v>1430.01</v>
          </cell>
        </row>
        <row r="94">
          <cell r="D94">
            <v>0</v>
          </cell>
          <cell r="E94">
            <v>0</v>
          </cell>
          <cell r="R94">
            <v>0</v>
          </cell>
          <cell r="S94">
            <v>0</v>
          </cell>
        </row>
        <row r="95">
          <cell r="D95">
            <v>0</v>
          </cell>
          <cell r="E95">
            <v>0</v>
          </cell>
          <cell r="R95">
            <v>0</v>
          </cell>
          <cell r="S95">
            <v>0</v>
          </cell>
        </row>
        <row r="96">
          <cell r="D96">
            <v>0</v>
          </cell>
          <cell r="E96">
            <v>0</v>
          </cell>
          <cell r="R96">
            <v>0</v>
          </cell>
          <cell r="S96">
            <v>0</v>
          </cell>
        </row>
        <row r="97">
          <cell r="D97">
            <v>0</v>
          </cell>
          <cell r="E97">
            <v>0</v>
          </cell>
          <cell r="R97">
            <v>0</v>
          </cell>
          <cell r="S97">
            <v>0</v>
          </cell>
        </row>
        <row r="98">
          <cell r="D98">
            <v>28000</v>
          </cell>
          <cell r="E98">
            <v>18500</v>
          </cell>
          <cell r="R98">
            <v>0</v>
          </cell>
          <cell r="S98">
            <v>788</v>
          </cell>
        </row>
        <row r="99">
          <cell r="D99">
            <v>5000</v>
          </cell>
          <cell r="E99">
            <v>1500</v>
          </cell>
          <cell r="R99">
            <v>0</v>
          </cell>
          <cell r="S99">
            <v>928</v>
          </cell>
        </row>
        <row r="100">
          <cell r="D100">
            <v>0</v>
          </cell>
          <cell r="E100">
            <v>0</v>
          </cell>
          <cell r="R100">
            <v>0</v>
          </cell>
          <cell r="S100">
            <v>0</v>
          </cell>
        </row>
        <row r="101">
          <cell r="D101">
            <v>1000</v>
          </cell>
          <cell r="E101">
            <v>0</v>
          </cell>
          <cell r="R101">
            <v>0</v>
          </cell>
          <cell r="S101">
            <v>0</v>
          </cell>
        </row>
        <row r="102">
          <cell r="D102">
            <v>11000</v>
          </cell>
          <cell r="E102">
            <v>10000</v>
          </cell>
          <cell r="R102">
            <v>0</v>
          </cell>
          <cell r="S102">
            <v>2959</v>
          </cell>
        </row>
        <row r="103">
          <cell r="D103">
            <v>5000</v>
          </cell>
          <cell r="E103">
            <v>4404</v>
          </cell>
          <cell r="R103">
            <v>0</v>
          </cell>
          <cell r="S103">
            <v>1937</v>
          </cell>
        </row>
        <row r="104">
          <cell r="D104">
            <v>99437.470060624895</v>
          </cell>
          <cell r="E104">
            <v>100386.45993149625</v>
          </cell>
          <cell r="R104">
            <v>0</v>
          </cell>
          <cell r="S104">
            <v>20494.64</v>
          </cell>
        </row>
        <row r="105">
          <cell r="D105">
            <v>20000</v>
          </cell>
          <cell r="E105">
            <v>20000</v>
          </cell>
          <cell r="S105">
            <v>0</v>
          </cell>
        </row>
        <row r="116">
          <cell r="D116">
            <v>15000</v>
          </cell>
          <cell r="E116">
            <v>12000</v>
          </cell>
          <cell r="S116">
            <v>0</v>
          </cell>
        </row>
      </sheetData>
      <sheetData sheetId="1">
        <row r="7">
          <cell r="D7">
            <v>2294145</v>
          </cell>
        </row>
      </sheetData>
      <sheetData sheetId="2"/>
      <sheetData sheetId="3"/>
      <sheetData sheetId="4"/>
      <sheetData sheetId="5"/>
      <sheetData sheetId="6">
        <row r="7">
          <cell r="J7">
            <v>27363.599999999999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workbookViewId="0">
      <selection activeCell="B85" sqref="B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2" t="s">
        <v>136</v>
      </c>
      <c r="B1" s="63"/>
      <c r="C1" s="63"/>
      <c r="D1" s="63"/>
      <c r="E1" s="63"/>
      <c r="F1" s="63"/>
      <c r="G1" s="63"/>
      <c r="H1" s="64"/>
    </row>
    <row r="2" spans="1:16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16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16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4" t="s">
        <v>69</v>
      </c>
      <c r="B5" s="7"/>
      <c r="C5" s="56">
        <f>+SUM(C6:C12)</f>
        <v>10375905.867162229</v>
      </c>
      <c r="D5" s="57">
        <f>+E5-C5</f>
        <v>48977.080165019259</v>
      </c>
      <c r="E5" s="56">
        <f>+SUM(E6:E12)</f>
        <v>10424882.947327249</v>
      </c>
      <c r="F5" s="56">
        <f>+SUM(F6:F12)</f>
        <v>1755297.6099999999</v>
      </c>
      <c r="G5" s="56">
        <f>+SUM(G6:G12)</f>
        <v>1727934.0099999998</v>
      </c>
      <c r="H5" s="56">
        <f>+E5-F5</f>
        <v>8669585.3373272493</v>
      </c>
      <c r="I5" s="55"/>
      <c r="J5" s="55"/>
      <c r="K5" s="55"/>
      <c r="L5" s="55"/>
      <c r="M5" s="55"/>
      <c r="N5" s="55"/>
    </row>
    <row r="6" spans="1:16" x14ac:dyDescent="0.2">
      <c r="A6" s="5"/>
      <c r="B6" s="11" t="s">
        <v>78</v>
      </c>
      <c r="C6" s="15">
        <f>+'[1]PRESUPUESTO VS EJERCIDO'!D19</f>
        <v>3603083.2136000004</v>
      </c>
      <c r="D6" s="57">
        <f t="shared" ref="D6:D52" si="0">+E6-C6</f>
        <v>34645.030899999198</v>
      </c>
      <c r="E6" s="15">
        <f>+'[1]PRESUPUESTO VS EJERCIDO'!E19</f>
        <v>3637728.2444999996</v>
      </c>
      <c r="F6" s="15">
        <f>+'[1]PRESUPUESTO VS EJERCIDO'!S19</f>
        <v>921354.58999999985</v>
      </c>
      <c r="G6" s="15">
        <f>+'[1]PRESUPUESTO VS EJERCIDO'!S19</f>
        <v>921354.58999999985</v>
      </c>
      <c r="H6" s="15">
        <f>+E6-F6</f>
        <v>2716373.6544999997</v>
      </c>
    </row>
    <row r="7" spans="1:16" x14ac:dyDescent="0.2">
      <c r="A7" s="5"/>
      <c r="B7" s="11" t="s">
        <v>79</v>
      </c>
      <c r="C7" s="15">
        <f>+'[1]PRESUPUESTO VS EJERCIDO'!D21</f>
        <v>4409999.6499999994</v>
      </c>
      <c r="D7" s="57">
        <f t="shared" si="0"/>
        <v>0</v>
      </c>
      <c r="E7" s="15">
        <f>+'[1]PRESUPUESTO VS EJERCIDO'!E21</f>
        <v>4409999.6499999994</v>
      </c>
      <c r="F7" s="15">
        <f>+'[1]PRESUPUESTO VS EJERCIDO'!S21</f>
        <v>407272.47</v>
      </c>
      <c r="G7" s="15">
        <f>+'[1]PRESUPUESTO VS EJERCIDO'!S21</f>
        <v>407272.47</v>
      </c>
      <c r="H7" s="15">
        <f t="shared" ref="H7:H43" si="1">+E7-F7</f>
        <v>4002727.1799999997</v>
      </c>
    </row>
    <row r="8" spans="1:16" x14ac:dyDescent="0.2">
      <c r="A8" s="5"/>
      <c r="B8" s="11" t="s">
        <v>80</v>
      </c>
      <c r="C8" s="15">
        <f>+SUM('[1]PRESUPUESTO VS EJERCIDO'!D22:D24)</f>
        <v>639187.50965605711</v>
      </c>
      <c r="D8" s="57">
        <f t="shared" si="0"/>
        <v>6146.0337466929341</v>
      </c>
      <c r="E8" s="15">
        <f>+SUM('[1]PRESUPUESTO VS EJERCIDO'!E22:E24)</f>
        <v>645333.54340275005</v>
      </c>
      <c r="F8" s="15">
        <f>+SUM('[1]PRESUPUESTO VS EJERCIDO'!R22:S24)</f>
        <v>0</v>
      </c>
      <c r="G8" s="15">
        <f>+SUM('[1]PRESUPUESTO VS EJERCIDO'!S22:S24)</f>
        <v>0</v>
      </c>
      <c r="H8" s="15">
        <f t="shared" si="1"/>
        <v>645333.54340275005</v>
      </c>
    </row>
    <row r="9" spans="1:16" x14ac:dyDescent="0.2">
      <c r="A9" s="5"/>
      <c r="B9" s="11" t="s">
        <v>35</v>
      </c>
      <c r="C9" s="15">
        <f>+SUM('[1]PRESUPUESTO VS EJERCIDO'!D25:D26)</f>
        <v>813614.25</v>
      </c>
      <c r="D9" s="57">
        <f t="shared" si="0"/>
        <v>0</v>
      </c>
      <c r="E9" s="15">
        <f>+SUM('[1]PRESUPUESTO VS EJERCIDO'!E25:E26)</f>
        <v>813614.25</v>
      </c>
      <c r="F9" s="15">
        <f>+SUM('[1]PRESUPUESTO VS EJERCIDO'!R25:S26)</f>
        <v>187584.32</v>
      </c>
      <c r="G9" s="15">
        <f>+SUM('[1]PRESUPUESTO VS EJERCIDO'!S25:S26)</f>
        <v>187584.32</v>
      </c>
      <c r="H9" s="15">
        <f t="shared" si="1"/>
        <v>626029.92999999993</v>
      </c>
    </row>
    <row r="10" spans="1:16" x14ac:dyDescent="0.2">
      <c r="A10" s="5"/>
      <c r="B10" s="11" t="s">
        <v>81</v>
      </c>
      <c r="C10" s="15">
        <f>+SUM('[1]PRESUPUESTO VS EJERCIDO'!D27:D33)</f>
        <v>910021.24390617153</v>
      </c>
      <c r="D10" s="57">
        <f t="shared" si="0"/>
        <v>8186.0155183286406</v>
      </c>
      <c r="E10" s="15">
        <f>+SUM('[1]PRESUPUESTO VS EJERCIDO'!E27:E33)</f>
        <v>918207.25942450017</v>
      </c>
      <c r="F10" s="15">
        <f>+SUM('[1]PRESUPUESTO VS EJERCIDO'!R27:S33)+[1]CONCILIACION!$J$7</f>
        <v>239086.23</v>
      </c>
      <c r="G10" s="15">
        <f>+SUM('[1]PRESUPUESTO VS EJERCIDO'!S27:S33)</f>
        <v>211722.63</v>
      </c>
      <c r="H10" s="15">
        <f t="shared" si="1"/>
        <v>679121.02942450019</v>
      </c>
    </row>
    <row r="11" spans="1:16" x14ac:dyDescent="0.2">
      <c r="A11" s="5"/>
      <c r="B11" s="11" t="s">
        <v>36</v>
      </c>
      <c r="C11" s="15">
        <v>0</v>
      </c>
      <c r="D11" s="57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16" x14ac:dyDescent="0.2">
      <c r="A12" s="5"/>
      <c r="B12" s="11" t="s">
        <v>82</v>
      </c>
      <c r="C12" s="15">
        <v>0</v>
      </c>
      <c r="D12" s="57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16" x14ac:dyDescent="0.2">
      <c r="A13" s="54" t="s">
        <v>70</v>
      </c>
      <c r="B13" s="7"/>
      <c r="C13" s="51">
        <f>+SUM(C14:C22)</f>
        <v>151500</v>
      </c>
      <c r="D13" s="57">
        <f t="shared" si="0"/>
        <v>-8000</v>
      </c>
      <c r="E13" s="51">
        <f>+SUM(E14:E22)</f>
        <v>143500</v>
      </c>
      <c r="F13" s="51">
        <f>+SUM(F14:F22)</f>
        <v>16580.310000000001</v>
      </c>
      <c r="G13" s="51">
        <f>+SUM(G14:G22)</f>
        <v>16580.310000000001</v>
      </c>
      <c r="H13" s="15">
        <f t="shared" si="1"/>
        <v>126919.69</v>
      </c>
      <c r="I13" s="55"/>
      <c r="J13" s="55"/>
      <c r="K13" s="55"/>
      <c r="L13" s="55"/>
      <c r="M13" s="55"/>
      <c r="N13" s="55"/>
      <c r="O13" s="55"/>
      <c r="P13" s="55"/>
    </row>
    <row r="14" spans="1:16" x14ac:dyDescent="0.2">
      <c r="A14" s="5"/>
      <c r="B14" s="11" t="s">
        <v>83</v>
      </c>
      <c r="C14" s="15">
        <f>+SUM('[1]PRESUPUESTO VS EJERCIDO'!D34:D38)</f>
        <v>45500</v>
      </c>
      <c r="D14" s="57">
        <f t="shared" si="0"/>
        <v>-2000</v>
      </c>
      <c r="E14" s="15">
        <f>+SUM('[1]PRESUPUESTO VS EJERCIDO'!E34:E38)</f>
        <v>43500</v>
      </c>
      <c r="F14" s="15">
        <f>+SUM('[1]PRESUPUESTO VS EJERCIDO'!R34:S38)</f>
        <v>7489.45</v>
      </c>
      <c r="G14" s="15">
        <f>+SUM('[1]PRESUPUESTO VS EJERCIDO'!S34:S38)</f>
        <v>7489.45</v>
      </c>
      <c r="H14" s="15">
        <f t="shared" si="1"/>
        <v>36010.550000000003</v>
      </c>
    </row>
    <row r="15" spans="1:16" x14ac:dyDescent="0.2">
      <c r="A15" s="5"/>
      <c r="B15" s="11" t="s">
        <v>84</v>
      </c>
      <c r="C15" s="15">
        <f>+SUM('[1]PRESUPUESTO VS EJERCIDO'!D39)</f>
        <v>500</v>
      </c>
      <c r="D15" s="57">
        <f t="shared" si="0"/>
        <v>0</v>
      </c>
      <c r="E15" s="15">
        <f>+SUM('[1]PRESUPUESTO VS EJERCIDO'!E39)</f>
        <v>500</v>
      </c>
      <c r="F15" s="15">
        <f>+SUM('[1]PRESUPUESTO VS EJERCIDO'!S39)</f>
        <v>240.75</v>
      </c>
      <c r="G15" s="15">
        <f>+SUM('[1]PRESUPUESTO VS EJERCIDO'!S39)</f>
        <v>240.75</v>
      </c>
      <c r="H15" s="15">
        <f t="shared" si="1"/>
        <v>259.25</v>
      </c>
    </row>
    <row r="16" spans="1:16" x14ac:dyDescent="0.2">
      <c r="A16" s="5"/>
      <c r="B16" s="11" t="s">
        <v>85</v>
      </c>
      <c r="C16" s="15">
        <v>0</v>
      </c>
      <c r="D16" s="57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10" x14ac:dyDescent="0.2">
      <c r="A17" s="5"/>
      <c r="B17" s="11" t="s">
        <v>86</v>
      </c>
      <c r="C17" s="15">
        <f>+SUM('[1]PRESUPUESTO VS EJERCIDO'!D40:D43)</f>
        <v>2500</v>
      </c>
      <c r="D17" s="57">
        <f t="shared" si="0"/>
        <v>0</v>
      </c>
      <c r="E17" s="15">
        <f>+SUM('[1]PRESUPUESTO VS EJERCIDO'!E40:E43)</f>
        <v>2500</v>
      </c>
      <c r="F17" s="15">
        <f>+SUM('[1]PRESUPUESTO VS EJERCIDO'!R40:S43)</f>
        <v>0</v>
      </c>
      <c r="G17" s="15">
        <f>+SUM('[1]PRESUPUESTO VS EJERCIDO'!S40:S43)</f>
        <v>0</v>
      </c>
      <c r="H17" s="15">
        <f t="shared" si="1"/>
        <v>2500</v>
      </c>
    </row>
    <row r="18" spans="1:10" x14ac:dyDescent="0.2">
      <c r="A18" s="5"/>
      <c r="B18" s="11" t="s">
        <v>87</v>
      </c>
      <c r="C18" s="15">
        <v>0</v>
      </c>
      <c r="D18" s="57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</row>
    <row r="19" spans="1:10" x14ac:dyDescent="0.2">
      <c r="A19" s="5"/>
      <c r="B19" s="11" t="s">
        <v>88</v>
      </c>
      <c r="C19" s="15">
        <f>+SUM('[1]PRESUPUESTO VS EJERCIDO'!D44:D45)</f>
        <v>79000</v>
      </c>
      <c r="D19" s="57">
        <f t="shared" si="0"/>
        <v>-4000</v>
      </c>
      <c r="E19" s="15">
        <f>+SUM('[1]PRESUPUESTO VS EJERCIDO'!E44:E45)</f>
        <v>75000</v>
      </c>
      <c r="F19" s="15">
        <f>+SUM('[1]PRESUPUESTO VS EJERCIDO'!R44:S45)</f>
        <v>8850.11</v>
      </c>
      <c r="G19" s="15">
        <f>+SUM('[1]PRESUPUESTO VS EJERCIDO'!S44:S45)</f>
        <v>8850.11</v>
      </c>
      <c r="H19" s="15">
        <f t="shared" si="1"/>
        <v>66149.89</v>
      </c>
    </row>
    <row r="20" spans="1:10" x14ac:dyDescent="0.2">
      <c r="A20" s="5"/>
      <c r="B20" s="11" t="s">
        <v>89</v>
      </c>
      <c r="C20" s="15">
        <f>+SUM('[1]PRESUPUESTO VS EJERCIDO'!D46:D47)</f>
        <v>0</v>
      </c>
      <c r="D20" s="57">
        <f t="shared" si="0"/>
        <v>0</v>
      </c>
      <c r="E20" s="15">
        <f>+SUM('[1]PRESUPUESTO VS EJERCIDO'!E46:E47)</f>
        <v>0</v>
      </c>
      <c r="F20" s="15">
        <f>+SUM('[1]PRESUPUESTO VS EJERCIDO'!R46:S47)</f>
        <v>0</v>
      </c>
      <c r="G20" s="15">
        <f>+SUM('[1]PRESUPUESTO VS EJERCIDO'!S46:S47)</f>
        <v>0</v>
      </c>
      <c r="H20" s="15">
        <f t="shared" si="1"/>
        <v>0</v>
      </c>
    </row>
    <row r="21" spans="1:10" x14ac:dyDescent="0.2">
      <c r="A21" s="5"/>
      <c r="B21" s="11" t="s">
        <v>90</v>
      </c>
      <c r="C21" s="15">
        <v>0</v>
      </c>
      <c r="D21" s="57">
        <f t="shared" si="0"/>
        <v>0</v>
      </c>
      <c r="E21" s="15">
        <v>0</v>
      </c>
      <c r="F21" s="15">
        <v>0</v>
      </c>
      <c r="G21" s="15">
        <v>0</v>
      </c>
      <c r="H21" s="15">
        <f t="shared" si="1"/>
        <v>0</v>
      </c>
    </row>
    <row r="22" spans="1:10" x14ac:dyDescent="0.2">
      <c r="A22" s="5"/>
      <c r="B22" s="11" t="s">
        <v>91</v>
      </c>
      <c r="C22" s="15">
        <f>+SUM('[1]PRESUPUESTO VS EJERCIDO'!D48:D52)</f>
        <v>24000</v>
      </c>
      <c r="D22" s="57">
        <f t="shared" si="0"/>
        <v>-2000</v>
      </c>
      <c r="E22" s="15">
        <f>+SUM('[1]PRESUPUESTO VS EJERCIDO'!E48:E52)</f>
        <v>22000</v>
      </c>
      <c r="F22" s="15">
        <f>+SUM('[1]PRESUPUESTO VS EJERCIDO'!R48:S52)</f>
        <v>0</v>
      </c>
      <c r="G22" s="15">
        <f>+SUM('[1]PRESUPUESTO VS EJERCIDO'!S48:S52)</f>
        <v>0</v>
      </c>
      <c r="H22" s="15">
        <f t="shared" si="1"/>
        <v>22000</v>
      </c>
    </row>
    <row r="23" spans="1:10" x14ac:dyDescent="0.2">
      <c r="A23" s="54" t="s">
        <v>71</v>
      </c>
      <c r="B23" s="7"/>
      <c r="C23" s="51">
        <f>+SUM(C24:C32)</f>
        <v>770028.84606062493</v>
      </c>
      <c r="D23" s="57">
        <f t="shared" si="0"/>
        <v>-32271.010129128583</v>
      </c>
      <c r="E23" s="51">
        <f>+SUM(E24:E32)</f>
        <v>737757.83593149635</v>
      </c>
      <c r="F23" s="51">
        <f>+SUM(F24:F32)</f>
        <v>178230.21000000002</v>
      </c>
      <c r="G23" s="51">
        <f>+SUM(G24:G32)</f>
        <v>178230.21000000002</v>
      </c>
      <c r="H23" s="15">
        <f t="shared" si="1"/>
        <v>559527.62593149627</v>
      </c>
      <c r="I23" s="55"/>
      <c r="J23" s="55"/>
    </row>
    <row r="24" spans="1:10" x14ac:dyDescent="0.2">
      <c r="A24" s="5"/>
      <c r="B24" s="11" t="s">
        <v>92</v>
      </c>
      <c r="C24" s="15">
        <f>+SUM('[1]PRESUPUESTO VS EJERCIDO'!D53:D58)</f>
        <v>95000</v>
      </c>
      <c r="D24" s="57">
        <f t="shared" si="0"/>
        <v>-2400</v>
      </c>
      <c r="E24" s="15">
        <f>+SUM('[1]PRESUPUESTO VS EJERCIDO'!E53:E58)</f>
        <v>92600</v>
      </c>
      <c r="F24" s="15">
        <f>+SUM('[1]PRESUPUESTO VS EJERCIDO'!R53:S58)</f>
        <v>17955.370000000003</v>
      </c>
      <c r="G24" s="15">
        <f>+SUM('[1]PRESUPUESTO VS EJERCIDO'!S53:S58)</f>
        <v>17955.370000000003</v>
      </c>
      <c r="H24" s="15">
        <f t="shared" si="1"/>
        <v>74644.63</v>
      </c>
    </row>
    <row r="25" spans="1:10" x14ac:dyDescent="0.2">
      <c r="A25" s="5"/>
      <c r="B25" s="11" t="s">
        <v>93</v>
      </c>
      <c r="C25" s="15">
        <f>+SUM('[1]PRESUPUESTO VS EJERCIDO'!D59:D61)</f>
        <v>6000</v>
      </c>
      <c r="D25" s="57">
        <f t="shared" si="0"/>
        <v>-1500</v>
      </c>
      <c r="E25" s="15">
        <f>+SUM('[1]PRESUPUESTO VS EJERCIDO'!E59:E61)</f>
        <v>4500</v>
      </c>
      <c r="F25" s="15">
        <f>+SUM('[1]PRESUPUESTO VS EJERCIDO'!R59:S61)</f>
        <v>1740</v>
      </c>
      <c r="G25" s="15">
        <f>+SUM('[1]PRESUPUESTO VS EJERCIDO'!S59:S61)</f>
        <v>1740</v>
      </c>
      <c r="H25" s="15">
        <f t="shared" si="1"/>
        <v>2760</v>
      </c>
    </row>
    <row r="26" spans="1:10" x14ac:dyDescent="0.2">
      <c r="A26" s="5"/>
      <c r="B26" s="11" t="s">
        <v>94</v>
      </c>
      <c r="C26" s="15">
        <f>+SUM('[1]PRESUPUESTO VS EJERCIDO'!D62:D72)</f>
        <v>388820</v>
      </c>
      <c r="D26" s="57">
        <f t="shared" si="0"/>
        <v>7250</v>
      </c>
      <c r="E26" s="15">
        <f>+SUM('[1]PRESUPUESTO VS EJERCIDO'!E62:E72)</f>
        <v>396070</v>
      </c>
      <c r="F26" s="15">
        <f>+SUM('[1]PRESUPUESTO VS EJERCIDO'!R62:S72)</f>
        <v>97762.74</v>
      </c>
      <c r="G26" s="15">
        <f>+SUM('[1]PRESUPUESTO VS EJERCIDO'!S62:S72)</f>
        <v>97762.74</v>
      </c>
      <c r="H26" s="15">
        <f t="shared" si="1"/>
        <v>298307.26</v>
      </c>
    </row>
    <row r="27" spans="1:10" x14ac:dyDescent="0.2">
      <c r="A27" s="5"/>
      <c r="B27" s="11" t="s">
        <v>95</v>
      </c>
      <c r="C27" s="15">
        <f>+SUM('[1]PRESUPUESTO VS EJERCIDO'!D73:D76)</f>
        <v>31000</v>
      </c>
      <c r="D27" s="57">
        <f t="shared" si="0"/>
        <v>0</v>
      </c>
      <c r="E27" s="15">
        <f>+SUM('[1]PRESUPUESTO VS EJERCIDO'!E73:E76)</f>
        <v>31000</v>
      </c>
      <c r="F27" s="15">
        <f>+SUM('[1]PRESUPUESTO VS EJERCIDO'!R73:S76)</f>
        <v>19090.29</v>
      </c>
      <c r="G27" s="15">
        <f>+SUM('[1]PRESUPUESTO VS EJERCIDO'!S73:S76)</f>
        <v>19090.29</v>
      </c>
      <c r="H27" s="15">
        <f t="shared" si="1"/>
        <v>11909.71</v>
      </c>
    </row>
    <row r="28" spans="1:10" x14ac:dyDescent="0.2">
      <c r="A28" s="5"/>
      <c r="B28" s="11" t="s">
        <v>96</v>
      </c>
      <c r="C28" s="15">
        <f>+SUM('[1]PRESUPUESTO VS EJERCIDO'!D77:D83)</f>
        <v>26349</v>
      </c>
      <c r="D28" s="57">
        <f t="shared" si="0"/>
        <v>-14000</v>
      </c>
      <c r="E28" s="15">
        <f>+SUM('[1]PRESUPUESTO VS EJERCIDO'!E77:E83)</f>
        <v>12349</v>
      </c>
      <c r="F28" s="15">
        <f>+SUM('[1]PRESUPUESTO VS EJERCIDO'!R77:S83)</f>
        <v>470</v>
      </c>
      <c r="G28" s="15">
        <f>+SUM('[1]PRESUPUESTO VS EJERCIDO'!S77:S83)</f>
        <v>470</v>
      </c>
      <c r="H28" s="15">
        <f t="shared" si="1"/>
        <v>11879</v>
      </c>
    </row>
    <row r="29" spans="1:10" x14ac:dyDescent="0.2">
      <c r="A29" s="5"/>
      <c r="B29" s="11" t="s">
        <v>97</v>
      </c>
      <c r="C29" s="15">
        <f>+SUM('[1]PRESUPUESTO VS EJERCIDO'!D84:D88)</f>
        <v>61462.376000000004</v>
      </c>
      <c r="D29" s="57">
        <f t="shared" si="0"/>
        <v>-4294</v>
      </c>
      <c r="E29" s="15">
        <f>+SUM('[1]PRESUPUESTO VS EJERCIDO'!E84:E88)</f>
        <v>57168.376000000004</v>
      </c>
      <c r="F29" s="15">
        <f>+SUM('[1]PRESUPUESTO VS EJERCIDO'!R84:S88)</f>
        <v>9339.16</v>
      </c>
      <c r="G29" s="15">
        <f>+SUM('[1]PRESUPUESTO VS EJERCIDO'!S84:S88)</f>
        <v>9339.16</v>
      </c>
      <c r="H29" s="15">
        <f t="shared" si="1"/>
        <v>47829.216</v>
      </c>
    </row>
    <row r="30" spans="1:10" x14ac:dyDescent="0.2">
      <c r="A30" s="5"/>
      <c r="B30" s="11" t="s">
        <v>98</v>
      </c>
      <c r="C30" s="15">
        <f>+SUM('[1]PRESUPUESTO VS EJERCIDO'!D89:D95)</f>
        <v>11960</v>
      </c>
      <c r="D30" s="57">
        <f t="shared" si="0"/>
        <v>-2680</v>
      </c>
      <c r="E30" s="15">
        <f>+SUM('[1]PRESUPUESTO VS EJERCIDO'!E89:E95)</f>
        <v>9280</v>
      </c>
      <c r="F30" s="15">
        <f>+SUM('[1]PRESUPUESTO VS EJERCIDO'!R89:S95)</f>
        <v>4766.01</v>
      </c>
      <c r="G30" s="15">
        <f>+SUM('[1]PRESUPUESTO VS EJERCIDO'!S89:S95)</f>
        <v>4766.01</v>
      </c>
      <c r="H30" s="15">
        <f t="shared" si="1"/>
        <v>4513.99</v>
      </c>
    </row>
    <row r="31" spans="1:10" x14ac:dyDescent="0.2">
      <c r="A31" s="5"/>
      <c r="B31" s="11" t="s">
        <v>99</v>
      </c>
      <c r="C31" s="15">
        <f>+SUM('[1]PRESUPUESTO VS EJERCIDO'!D96:D102)</f>
        <v>45000</v>
      </c>
      <c r="D31" s="57">
        <f t="shared" si="0"/>
        <v>-15000</v>
      </c>
      <c r="E31" s="15">
        <f>+SUM('[1]PRESUPUESTO VS EJERCIDO'!E96:E102)</f>
        <v>30000</v>
      </c>
      <c r="F31" s="15">
        <f>+SUM('[1]PRESUPUESTO VS EJERCIDO'!R96:S102)</f>
        <v>4675</v>
      </c>
      <c r="G31" s="15">
        <f>+SUM('[1]PRESUPUESTO VS EJERCIDO'!S96:S102)</f>
        <v>4675</v>
      </c>
      <c r="H31" s="15">
        <f t="shared" si="1"/>
        <v>25325</v>
      </c>
    </row>
    <row r="32" spans="1:10" x14ac:dyDescent="0.2">
      <c r="A32" s="5"/>
      <c r="B32" s="11" t="s">
        <v>19</v>
      </c>
      <c r="C32" s="15">
        <f>+SUM('[1]PRESUPUESTO VS EJERCIDO'!D103:D104)</f>
        <v>104437.4700606249</v>
      </c>
      <c r="D32" s="57">
        <f t="shared" si="0"/>
        <v>352.98987087135902</v>
      </c>
      <c r="E32" s="15">
        <f>+SUM('[1]PRESUPUESTO VS EJERCIDO'!E103:E104)</f>
        <v>104790.45993149625</v>
      </c>
      <c r="F32" s="15">
        <f>+SUM('[1]PRESUPUESTO VS EJERCIDO'!R103:S104)</f>
        <v>22431.64</v>
      </c>
      <c r="G32" s="15">
        <f>+SUM('[1]PRESUPUESTO VS EJERCIDO'!S103:S104)</f>
        <v>22431.64</v>
      </c>
      <c r="H32" s="15">
        <f t="shared" si="1"/>
        <v>82358.819931496255</v>
      </c>
    </row>
    <row r="33" spans="1:8" x14ac:dyDescent="0.2">
      <c r="A33" s="54" t="s">
        <v>72</v>
      </c>
      <c r="B33" s="7"/>
      <c r="C33" s="51">
        <f>+SUM(C34:C42)</f>
        <v>20000</v>
      </c>
      <c r="D33" s="57">
        <f t="shared" si="0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1"/>
        <v>20000</v>
      </c>
    </row>
    <row r="34" spans="1:8" x14ac:dyDescent="0.2">
      <c r="A34" s="5"/>
      <c r="B34" s="11" t="s">
        <v>100</v>
      </c>
      <c r="C34" s="15">
        <v>0</v>
      </c>
      <c r="D34" s="57">
        <f t="shared" si="0"/>
        <v>0</v>
      </c>
      <c r="E34" s="15"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5"/>
      <c r="B35" s="11" t="s">
        <v>101</v>
      </c>
      <c r="C35" s="15">
        <v>0</v>
      </c>
      <c r="D35" s="57">
        <f t="shared" si="0"/>
        <v>0</v>
      </c>
      <c r="E35" s="15"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102</v>
      </c>
      <c r="C36" s="15">
        <v>0</v>
      </c>
      <c r="D36" s="57">
        <f t="shared" si="0"/>
        <v>0</v>
      </c>
      <c r="E36" s="15"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103</v>
      </c>
      <c r="C37" s="15">
        <f>+SUM('[1]PRESUPUESTO VS EJERCIDO'!D105)</f>
        <v>20000</v>
      </c>
      <c r="D37" s="57">
        <f t="shared" si="0"/>
        <v>0</v>
      </c>
      <c r="E37" s="15">
        <f>+SUM('[1]PRESUPUESTO VS EJERCIDO'!E105)</f>
        <v>20000</v>
      </c>
      <c r="F37" s="15">
        <f>+SUM('[1]PRESUPUESTO VS EJERCIDO'!S105)</f>
        <v>0</v>
      </c>
      <c r="G37" s="15">
        <f>+SUM('[1]PRESUPUESTO VS EJERCIDO'!S105)</f>
        <v>0</v>
      </c>
      <c r="H37" s="15">
        <f t="shared" si="1"/>
        <v>20000</v>
      </c>
    </row>
    <row r="38" spans="1:8" x14ac:dyDescent="0.2">
      <c r="A38" s="5"/>
      <c r="B38" s="11" t="s">
        <v>41</v>
      </c>
      <c r="C38" s="15">
        <v>0</v>
      </c>
      <c r="D38" s="57">
        <f t="shared" si="0"/>
        <v>0</v>
      </c>
      <c r="E38" s="15"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104</v>
      </c>
      <c r="C39" s="15">
        <v>0</v>
      </c>
      <c r="D39" s="57">
        <f t="shared" si="0"/>
        <v>0</v>
      </c>
      <c r="E39" s="15"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105</v>
      </c>
      <c r="C40" s="15">
        <v>0</v>
      </c>
      <c r="D40" s="57">
        <f t="shared" si="0"/>
        <v>0</v>
      </c>
      <c r="E40" s="15"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57">
        <f t="shared" si="0"/>
        <v>0</v>
      </c>
      <c r="E41" s="15"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106</v>
      </c>
      <c r="C42" s="15">
        <v>0</v>
      </c>
      <c r="D42" s="57">
        <f t="shared" si="0"/>
        <v>0</v>
      </c>
      <c r="E42" s="15"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50" t="s">
        <v>73</v>
      </c>
      <c r="B43" s="7"/>
      <c r="C43" s="15">
        <f>+SUM(C44:C52)</f>
        <v>15000</v>
      </c>
      <c r="D43" s="57">
        <f t="shared" si="0"/>
        <v>-3000</v>
      </c>
      <c r="E43" s="15">
        <f>+SUM(E44:E52)</f>
        <v>12000</v>
      </c>
      <c r="F43" s="15">
        <f>+SUM(F44:F52)</f>
        <v>0</v>
      </c>
      <c r="G43" s="15">
        <f>+SUM(G44:G52)</f>
        <v>0</v>
      </c>
      <c r="H43" s="15">
        <f t="shared" si="1"/>
        <v>12000</v>
      </c>
    </row>
    <row r="44" spans="1:8" x14ac:dyDescent="0.2">
      <c r="A44" s="5"/>
      <c r="B44" s="11" t="s">
        <v>107</v>
      </c>
      <c r="C44" s="15">
        <v>0</v>
      </c>
      <c r="D44" s="57">
        <f t="shared" si="0"/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">
      <c r="A45" s="5"/>
      <c r="B45" s="11" t="s">
        <v>108</v>
      </c>
      <c r="C45" s="15">
        <v>0</v>
      </c>
      <c r="D45" s="57">
        <f t="shared" si="0"/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7">
        <f t="shared" si="0"/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7">
        <f t="shared" si="0"/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7">
        <f t="shared" si="0"/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7">
        <f t="shared" si="0"/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7">
        <f t="shared" si="0"/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7">
        <f t="shared" si="0"/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2"/>
      <c r="B52" s="53" t="s">
        <v>115</v>
      </c>
      <c r="C52" s="51">
        <f>+'[1]PRESUPUESTO VS EJERCIDO'!D116</f>
        <v>15000</v>
      </c>
      <c r="D52" s="57">
        <f t="shared" si="0"/>
        <v>-3000</v>
      </c>
      <c r="E52" s="51">
        <f>+'[1]PRESUPUESTO VS EJERCIDO'!E116</f>
        <v>12000</v>
      </c>
      <c r="F52" s="51">
        <f>+'[1]PRESUPUESTO VS EJERCIDO'!S116</f>
        <v>0</v>
      </c>
      <c r="G52" s="51">
        <f>+'[1]PRESUPUESTO VS EJERCIDO'!S116</f>
        <v>0</v>
      </c>
      <c r="H52" s="15">
        <f t="shared" ref="H52" si="2">+E52-F52</f>
        <v>12000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3">+SUM(C5:C76)/2</f>
        <v>11332434.713222852</v>
      </c>
      <c r="D77" s="17">
        <f t="shared" si="3"/>
        <v>5706.0700358914037</v>
      </c>
      <c r="E77" s="17">
        <f t="shared" si="3"/>
        <v>11338140.783258744</v>
      </c>
      <c r="F77" s="17">
        <f t="shared" si="3"/>
        <v>1950108.1300000001</v>
      </c>
      <c r="G77" s="17">
        <f t="shared" si="3"/>
        <v>1922744.5299999998</v>
      </c>
      <c r="H77" s="17">
        <f t="shared" si="3"/>
        <v>9388032.6532587465</v>
      </c>
    </row>
    <row r="80" spans="1:8" x14ac:dyDescent="0.2">
      <c r="B80" s="1" t="s">
        <v>142</v>
      </c>
    </row>
    <row r="82" spans="2:2" x14ac:dyDescent="0.2">
      <c r="B82" s="1" t="s">
        <v>143</v>
      </c>
    </row>
    <row r="83" spans="2:2" ht="22.5" x14ac:dyDescent="0.2">
      <c r="B83" s="61" t="s">
        <v>144</v>
      </c>
    </row>
    <row r="84" spans="2:2" x14ac:dyDescent="0.2">
      <c r="B84" s="1" t="s">
        <v>145</v>
      </c>
    </row>
    <row r="85" spans="2:2" ht="22.5" x14ac:dyDescent="0.2">
      <c r="B85" s="61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F10 H12:H22 E25:G25 D30 H25 H24 H26:H30 H23" unlockedFormula="1"/>
    <ignoredError sqref="C24 C44:C51 D52 H52" formulaRange="1"/>
    <ignoredError sqref="C25 C26:C30 C6:C23 C5 E5:G5 E6:G9 E11:G11 E10 G10 E52:G52 C52 C31:C43 H31:H43 D31:D43 D44:H51 E31:G43 E12:G23 E26:G30 E24:G24" formulaRange="1" unlockedFormula="1"/>
    <ignoredError sqref="D11" formula="1"/>
    <ignoredError sqref="D12:D29 D5:D1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B26" sqref="B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137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8">
        <f>+SUM(COG!C5:C42)/2</f>
        <v>11317434.713222852</v>
      </c>
      <c r="D6" s="58">
        <f>+SUM(COG!D5:D42)/2</f>
        <v>8706.0700358914037</v>
      </c>
      <c r="E6" s="58">
        <f>+SUM(COG!E5:E42)/2</f>
        <v>11326140.783258744</v>
      </c>
      <c r="F6" s="58">
        <f>+SUM(COG!F5:F42)/2</f>
        <v>1950108.1300000001</v>
      </c>
      <c r="G6" s="58">
        <f>+SUM(COG!G5:G42)/2</f>
        <v>1922744.5299999998</v>
      </c>
      <c r="H6" s="60">
        <f>+E6-F6</f>
        <v>9376032.6532587428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9">
        <f>+COG!C43</f>
        <v>15000</v>
      </c>
      <c r="D8" s="59">
        <f>+COG!D43</f>
        <v>-3000</v>
      </c>
      <c r="E8" s="59">
        <f>+COG!E43</f>
        <v>12000</v>
      </c>
      <c r="F8" s="59">
        <f>+COG!F43</f>
        <v>0</v>
      </c>
      <c r="G8" s="59">
        <f>+COG!G43</f>
        <v>0</v>
      </c>
      <c r="H8" s="59">
        <f>+E8-F8</f>
        <v>12000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5706.0700358914037</v>
      </c>
      <c r="E16" s="17">
        <f t="shared" si="0"/>
        <v>11338140.783258744</v>
      </c>
      <c r="F16" s="17">
        <f t="shared" si="0"/>
        <v>1950108.1300000001</v>
      </c>
      <c r="G16" s="17">
        <f t="shared" si="0"/>
        <v>1922744.5299999998</v>
      </c>
      <c r="H16" s="17">
        <f t="shared" si="0"/>
        <v>9388032.6532587428</v>
      </c>
    </row>
    <row r="20" spans="2:2" x14ac:dyDescent="0.2">
      <c r="B20" s="1" t="s">
        <v>142</v>
      </c>
    </row>
    <row r="22" spans="2:2" x14ac:dyDescent="0.2">
      <c r="B22" s="1" t="s">
        <v>143</v>
      </c>
    </row>
    <row r="23" spans="2:2" ht="22.5" x14ac:dyDescent="0.2">
      <c r="B23" s="61" t="s">
        <v>144</v>
      </c>
    </row>
    <row r="24" spans="2:2" x14ac:dyDescent="0.2">
      <c r="B24" s="1" t="s">
        <v>145</v>
      </c>
    </row>
    <row r="25" spans="2:2" ht="22.5" x14ac:dyDescent="0.2">
      <c r="B25" s="61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opLeftCell="A47" workbookViewId="0">
      <selection activeCell="B71" sqref="B7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138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5706.0700358914037</v>
      </c>
      <c r="E7" s="15">
        <f>+COG!E77</f>
        <v>11338140.783258744</v>
      </c>
      <c r="F7" s="15">
        <f>+COG!F77</f>
        <v>1950108.1300000001</v>
      </c>
      <c r="G7" s="15">
        <f>+COG!G77</f>
        <v>1922744.5299999998</v>
      </c>
      <c r="H7" s="15">
        <f>+COG!H77</f>
        <v>9388032.6532587465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2" t="s">
        <v>139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62</v>
      </c>
      <c r="B21" s="68"/>
      <c r="C21" s="62" t="s">
        <v>68</v>
      </c>
      <c r="D21" s="63"/>
      <c r="E21" s="63"/>
      <c r="F21" s="63"/>
      <c r="G21" s="64"/>
      <c r="H21" s="65" t="s">
        <v>67</v>
      </c>
    </row>
    <row r="22" spans="1:8" ht="22.5" x14ac:dyDescent="0.2">
      <c r="A22" s="69"/>
      <c r="B22" s="70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5706.0700358914037</v>
      </c>
      <c r="E28" s="36">
        <f>+COG!E77</f>
        <v>11338140.783258744</v>
      </c>
      <c r="F28" s="36">
        <f>+COG!F77</f>
        <v>1950108.1300000001</v>
      </c>
      <c r="G28" s="36">
        <f>+COG!G77</f>
        <v>1922744.5299999998</v>
      </c>
      <c r="H28" s="36">
        <f>+COG!H77</f>
        <v>9388032.6532587465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5706.0700358914037</v>
      </c>
      <c r="E30" s="25">
        <f t="shared" si="0"/>
        <v>11338140.783258744</v>
      </c>
      <c r="F30" s="25">
        <f t="shared" si="0"/>
        <v>1950108.1300000001</v>
      </c>
      <c r="G30" s="25">
        <f t="shared" si="0"/>
        <v>1922744.5299999998</v>
      </c>
      <c r="H30" s="25">
        <f t="shared" si="0"/>
        <v>9388032.6532587465</v>
      </c>
    </row>
    <row r="33" spans="1:8" ht="45" customHeight="1" x14ac:dyDescent="0.2">
      <c r="A33" s="62" t="s">
        <v>140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62</v>
      </c>
      <c r="B34" s="68"/>
      <c r="C34" s="62" t="s">
        <v>68</v>
      </c>
      <c r="D34" s="63"/>
      <c r="E34" s="63"/>
      <c r="F34" s="63"/>
      <c r="G34" s="64"/>
      <c r="H34" s="65" t="s">
        <v>67</v>
      </c>
    </row>
    <row r="35" spans="1:8" ht="22.5" x14ac:dyDescent="0.2">
      <c r="A35" s="69"/>
      <c r="B35" s="70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142</v>
      </c>
    </row>
    <row r="59" spans="1:8" x14ac:dyDescent="0.2">
      <c r="B59" s="1" t="s">
        <v>143</v>
      </c>
    </row>
    <row r="60" spans="1:8" ht="22.5" x14ac:dyDescent="0.2">
      <c r="B60" s="61" t="s">
        <v>144</v>
      </c>
    </row>
    <row r="61" spans="1:8" x14ac:dyDescent="0.2">
      <c r="B61" s="1" t="s">
        <v>145</v>
      </c>
    </row>
    <row r="62" spans="1:8" ht="22.5" x14ac:dyDescent="0.2">
      <c r="B62" s="61" t="s">
        <v>146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opLeftCell="A25" workbookViewId="0">
      <selection activeCell="B47" sqref="B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141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5706.0700358914037</v>
      </c>
      <c r="E23" s="15">
        <f>+COG!E77</f>
        <v>11338140.783258744</v>
      </c>
      <c r="F23" s="15">
        <f>+COG!F77</f>
        <v>1950108.1300000001</v>
      </c>
      <c r="G23" s="15">
        <f>+COG!G77</f>
        <v>1922744.5299999998</v>
      </c>
      <c r="H23" s="15">
        <f>+COG!H77</f>
        <v>9388032.6532587465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5706.0700358914037</v>
      </c>
      <c r="E42" s="25">
        <f t="shared" si="0"/>
        <v>11338140.783258744</v>
      </c>
      <c r="F42" s="25">
        <f t="shared" si="0"/>
        <v>1950108.1300000001</v>
      </c>
      <c r="G42" s="25">
        <f t="shared" si="0"/>
        <v>1922744.5299999998</v>
      </c>
      <c r="H42" s="25">
        <f t="shared" si="0"/>
        <v>9388032.6532587465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142</v>
      </c>
    </row>
    <row r="47" spans="1:8" x14ac:dyDescent="0.2">
      <c r="B47" s="1"/>
    </row>
    <row r="48" spans="1:8" x14ac:dyDescent="0.2">
      <c r="B48" s="1" t="s">
        <v>143</v>
      </c>
    </row>
    <row r="49" spans="2:2" ht="22.5" x14ac:dyDescent="0.2">
      <c r="B49" s="61" t="s">
        <v>144</v>
      </c>
    </row>
    <row r="50" spans="2:2" x14ac:dyDescent="0.2">
      <c r="B50" s="1" t="s">
        <v>145</v>
      </c>
    </row>
    <row r="51" spans="2:2" ht="22.5" x14ac:dyDescent="0.2">
      <c r="B51" s="61" t="s">
        <v>146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2019-04-26T16:45:54Z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