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IAM INMUJERES\3ER TRIMESTRE PAG IMM\1.-Contable\EXCEL\"/>
    </mc:Choice>
  </mc:AlternateContent>
  <xr:revisionPtr revIDLastSave="0" documentId="8_{6E4293CB-FA2E-4EB2-80E1-B8A4CEC2B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externalReferences>
    <externalReference r:id="rId2"/>
  </externalReference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3" l="1"/>
  <c r="C28" i="3"/>
  <c r="C27" i="3"/>
  <c r="C26" i="3" l="1"/>
  <c r="C20" i="3" l="1"/>
  <c r="C14" i="3"/>
  <c r="C13" i="3"/>
  <c r="D22" i="3"/>
  <c r="D61" i="3" s="1"/>
  <c r="D59" i="3"/>
  <c r="C59" i="3" l="1"/>
  <c r="C22" i="3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<sst xmlns="http://schemas.openxmlformats.org/spreadsheetml/2006/main" count="61" uniqueCount="61">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</sst>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CUARTO%20TRIMESTRE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4637653.71</v>
          </cell>
        </row>
        <row r="20">
          <cell r="C20">
            <v>6882435</v>
          </cell>
        </row>
        <row r="23">
          <cell r="C23">
            <v>27859.599999999999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3449936.53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4429409.32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105799.34</v>
          </cell>
        </row>
        <row r="44">
          <cell r="C44">
            <v>481589.06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345591.33</v>
          </cell>
        </row>
        <row r="48">
          <cell r="C48">
            <v>426720.74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96243.67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32283.63</v>
          </cell>
        </row>
        <row r="65">
          <cell r="C65">
            <v>47640.69</v>
          </cell>
        </row>
        <row r="66">
          <cell r="C66">
            <v>342410.12</v>
          </cell>
        </row>
        <row r="67">
          <cell r="C67">
            <v>342410.12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22841.22</v>
          </cell>
        </row>
        <row r="79">
          <cell r="C79">
            <v>16571.29</v>
          </cell>
        </row>
        <row r="80">
          <cell r="C80">
            <v>0</v>
          </cell>
        </row>
        <row r="81">
          <cell r="C81">
            <v>12498.73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390.75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48896.46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135</v>
          </cell>
        </row>
        <row r="123">
          <cell r="C123">
            <v>1531.2</v>
          </cell>
        </row>
        <row r="124">
          <cell r="C124">
            <v>4396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57867.49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13944.08</v>
          </cell>
        </row>
        <row r="135">
          <cell r="C135">
            <v>6159.6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12939.8</v>
          </cell>
        </row>
        <row r="145">
          <cell r="C145">
            <v>0</v>
          </cell>
        </row>
        <row r="146">
          <cell r="C146">
            <v>4576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97020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109713.99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297449.96999999997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715.15</v>
          </cell>
        </row>
        <row r="171">
          <cell r="C171">
            <v>24392.22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4588</v>
          </cell>
        </row>
        <row r="183">
          <cell r="C183">
            <v>1232.1500000000001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54229.33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2021.92</v>
          </cell>
        </row>
        <row r="198">
          <cell r="C198">
            <v>2840</v>
          </cell>
        </row>
        <row r="199">
          <cell r="C199">
            <v>1715.51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22186.04</v>
          </cell>
        </row>
        <row r="204">
          <cell r="C204">
            <v>9611.6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9997.27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2407</v>
          </cell>
        </row>
        <row r="214">
          <cell r="C214">
            <v>90225.36</v>
          </cell>
        </row>
        <row r="219">
          <cell r="C219">
            <v>666635.04</v>
          </cell>
        </row>
        <row r="220">
          <cell r="C220">
            <v>316171.40000000002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showGridLines="0" tabSelected="1" zoomScaleNormal="100" workbookViewId="0">
      <selection activeCell="C53" sqref="C53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4" ht="39.9" customHeight="1" x14ac:dyDescent="0.2">
      <c r="A1" s="31" t="s">
        <v>60</v>
      </c>
      <c r="B1" s="32"/>
      <c r="C1" s="32"/>
      <c r="D1" s="33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0.399999999999999" x14ac:dyDescent="0.2">
      <c r="A13" s="20"/>
      <c r="B13" s="27" t="s">
        <v>51</v>
      </c>
      <c r="C13" s="18">
        <f>+'[1]EdoRes - Profit or Loss St.'!$C$19</f>
        <v>4637653.71</v>
      </c>
      <c r="D13" s="19">
        <v>3200000</v>
      </c>
    </row>
    <row r="14" spans="1:4" x14ac:dyDescent="0.2">
      <c r="A14" s="20"/>
      <c r="B14" s="21" t="s">
        <v>52</v>
      </c>
      <c r="C14" s="18">
        <f>+'[1]EdoRes - Profit or Loss St.'!$C$20</f>
        <v>6882435</v>
      </c>
      <c r="D14" s="19">
        <v>6554704.0800000001</v>
      </c>
    </row>
    <row r="15" spans="1:4" x14ac:dyDescent="0.2">
      <c r="A15" s="5" t="s">
        <v>41</v>
      </c>
      <c r="B15" s="2"/>
      <c r="C15" s="15"/>
      <c r="D15" s="16"/>
    </row>
    <row r="16" spans="1:4" x14ac:dyDescent="0.2">
      <c r="A16" s="20"/>
      <c r="B16" s="21" t="s">
        <v>36</v>
      </c>
      <c r="C16" s="18"/>
      <c r="D16" s="19"/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>
        <f>+'[1]EdoRes - Profit or Loss St.'!$C$23</f>
        <v>27859.599999999999</v>
      </c>
      <c r="D20" s="19">
        <v>70788.98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SUM(C13:C20)</f>
        <v>11547948.310000001</v>
      </c>
      <c r="D22" s="3">
        <f>SUM(D13:D20)</f>
        <v>9825493.0600000005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/>
      <c r="D25" s="16"/>
    </row>
    <row r="26" spans="1:4" x14ac:dyDescent="0.2">
      <c r="A26" s="20"/>
      <c r="B26" s="21" t="s">
        <v>37</v>
      </c>
      <c r="C26" s="18">
        <f>+SUM('[1]EdoRes - Profit or Loss St.'!$C$29:$C$74)</f>
        <v>10100034.549999999</v>
      </c>
      <c r="D26" s="19">
        <v>8192506.6199999992</v>
      </c>
    </row>
    <row r="27" spans="1:4" x14ac:dyDescent="0.2">
      <c r="A27" s="20"/>
      <c r="B27" s="21" t="s">
        <v>16</v>
      </c>
      <c r="C27" s="18">
        <f>+SUM('[1]EdoRes - Profit or Loss St.'!$C$75:$C$124)</f>
        <v>107260.65000000001</v>
      </c>
      <c r="D27" s="19">
        <v>161641.21000000002</v>
      </c>
    </row>
    <row r="28" spans="1:4" x14ac:dyDescent="0.2">
      <c r="A28" s="20"/>
      <c r="B28" s="21" t="s">
        <v>17</v>
      </c>
      <c r="C28" s="18">
        <f>+SUM('[1]EdoRes - Profit or Loss St.'!$C$125:$C$214)</f>
        <v>825832.48</v>
      </c>
      <c r="D28" s="19">
        <v>951282.34999999986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/>
      <c r="D49" s="16"/>
    </row>
    <row r="50" spans="1:9" x14ac:dyDescent="0.2">
      <c r="A50" s="20"/>
      <c r="B50" s="21" t="s">
        <v>31</v>
      </c>
      <c r="C50" s="18">
        <f>+SUM('[1]EdoRes - Profit or Loss St.'!$C$219:$C$220)</f>
        <v>982806.44000000006</v>
      </c>
      <c r="D50" s="19">
        <v>1199922.9100000001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SUM(C26:C57)</f>
        <v>12015934.119999999</v>
      </c>
      <c r="D59" s="3">
        <f>+SUM(D26:D58)</f>
        <v>10505353.09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-467985.80999999866</v>
      </c>
      <c r="D61" s="16">
        <f>+D22-D59</f>
        <v>-679860.02999999933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30"/>
      <c r="D63" s="1"/>
      <c r="E63" s="1"/>
      <c r="F63" s="1"/>
      <c r="G63" s="1"/>
      <c r="H63" s="1"/>
      <c r="I63" s="1"/>
    </row>
    <row r="64" spans="1:9" x14ac:dyDescent="0.2">
      <c r="B64" s="17" t="s">
        <v>55</v>
      </c>
    </row>
    <row r="65" spans="2:2" x14ac:dyDescent="0.2">
      <c r="B65" s="7"/>
    </row>
    <row r="66" spans="2:2" x14ac:dyDescent="0.2">
      <c r="B66" s="17" t="s">
        <v>56</v>
      </c>
    </row>
    <row r="67" spans="2:2" ht="20.399999999999999" x14ac:dyDescent="0.2">
      <c r="B67" s="29" t="s">
        <v>58</v>
      </c>
    </row>
    <row r="68" spans="2:2" x14ac:dyDescent="0.2">
      <c r="B68" s="1" t="s">
        <v>57</v>
      </c>
    </row>
    <row r="69" spans="2:2" ht="20.399999999999999" x14ac:dyDescent="0.2">
      <c r="B69" s="28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1" fitToHeight="0" orientation="portrait" r:id="rId1"/>
  <ignoredErrors>
    <ignoredError sqref="C12:D25 C29:D49 D26 C27:D28 C26 C50: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2020-01-21T18:37:58Z</cp:lastPrinted>
  <dcterms:created xsi:type="dcterms:W3CDTF">2012-12-11T20:29:16Z</dcterms:created>
  <dcterms:modified xsi:type="dcterms:W3CDTF">2022-11-10T17:26:33Z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