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INSTITUTO MUNICIPAL DE LAS MUJERES\AÑO 2018\CONTABILIDAD\CUENTA PÚBLICA\Cuenta Púlica -Web\3er Trimestre 2018\Información Presupuestal\"/>
    </mc:Choice>
  </mc:AlternateContent>
  <bookViews>
    <workbookView xWindow="120" yWindow="45" windowWidth="15600" windowHeight="8250" tabRatio="885" firstSheet="3" activeTab="3"/>
  </bookViews>
  <sheets>
    <sheet name="COG" sheetId="6" state="hidden" r:id="rId1"/>
    <sheet name="CTG" sheetId="8" state="hidden" r:id="rId2"/>
    <sheet name="CA" sheetId="4" state="hidden" r:id="rId3"/>
    <sheet name="CFG" sheetId="5" r:id="rId4"/>
  </sheets>
  <externalReferences>
    <externalReference r:id="rId5"/>
    <externalReference r:id="rId6"/>
    <externalReference r:id="rId7"/>
  </externalReference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4" i="6"/>
  <c r="F15" i="6"/>
  <c r="F17" i="6"/>
  <c r="F19" i="6"/>
  <c r="F22" i="6"/>
  <c r="F24" i="6"/>
  <c r="F25" i="6"/>
  <c r="F26" i="6"/>
  <c r="F27" i="6"/>
  <c r="F28" i="6"/>
  <c r="F29" i="6"/>
  <c r="F30" i="6"/>
  <c r="F31" i="6"/>
  <c r="F32" i="6"/>
  <c r="G49" i="6"/>
  <c r="E52" i="6" l="1"/>
  <c r="E49" i="6"/>
  <c r="E44" i="6"/>
  <c r="D36" i="6"/>
  <c r="D35" i="6"/>
  <c r="D34" i="6"/>
  <c r="D33" i="6"/>
  <c r="E32" i="6"/>
  <c r="D32" i="6" s="1"/>
  <c r="E31" i="6"/>
  <c r="D31" i="6" s="1"/>
  <c r="E30" i="6"/>
  <c r="D30" i="6" s="1"/>
  <c r="E29" i="6"/>
  <c r="D29" i="6" s="1"/>
  <c r="E28" i="6"/>
  <c r="D28" i="6" s="1"/>
  <c r="E27" i="6"/>
  <c r="D27" i="6" s="1"/>
  <c r="E26" i="6"/>
  <c r="D26" i="6" s="1"/>
  <c r="E25" i="6"/>
  <c r="D25" i="6" s="1"/>
  <c r="E24" i="6"/>
  <c r="D24" i="6" s="1"/>
  <c r="E22" i="6"/>
  <c r="E19" i="6"/>
  <c r="E17" i="6"/>
  <c r="E15" i="6"/>
  <c r="E14" i="6"/>
  <c r="E7" i="6"/>
  <c r="E6" i="6" l="1"/>
  <c r="H6" i="6" s="1"/>
  <c r="H7" i="6"/>
  <c r="E8" i="6"/>
  <c r="H8" i="6" s="1"/>
  <c r="E9" i="6"/>
  <c r="H9" i="6" s="1"/>
  <c r="E10" i="6"/>
  <c r="H10" i="6" s="1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E45" i="6"/>
  <c r="H45" i="6"/>
  <c r="H46" i="6"/>
  <c r="E47" i="6"/>
  <c r="H47" i="6" s="1"/>
  <c r="H48" i="6"/>
  <c r="H49" i="6"/>
  <c r="H50" i="6"/>
  <c r="H51" i="6"/>
  <c r="H52" i="6"/>
  <c r="F77" i="6"/>
  <c r="C6" i="6"/>
  <c r="D6" i="6"/>
  <c r="C7" i="6"/>
  <c r="D7" i="6"/>
  <c r="C8" i="6"/>
  <c r="C9" i="6"/>
  <c r="D9" i="6"/>
  <c r="C10" i="6"/>
  <c r="D10" i="6" s="1"/>
  <c r="C14" i="6"/>
  <c r="D14" i="6"/>
  <c r="C15" i="6"/>
  <c r="D15" i="6" s="1"/>
  <c r="C17" i="6"/>
  <c r="D17" i="6" s="1"/>
  <c r="C19" i="6"/>
  <c r="D19" i="6" s="1"/>
  <c r="C22" i="6"/>
  <c r="D22" i="6" s="1"/>
  <c r="C24" i="6"/>
  <c r="C25" i="6"/>
  <c r="C26" i="6"/>
  <c r="C27" i="6"/>
  <c r="C28" i="6"/>
  <c r="C29" i="6"/>
  <c r="C30" i="6"/>
  <c r="C31" i="6"/>
  <c r="C32" i="6"/>
  <c r="C44" i="6"/>
  <c r="D44" i="6" s="1"/>
  <c r="C45" i="6"/>
  <c r="D45" i="6" s="1"/>
  <c r="C47" i="6"/>
  <c r="D47" i="6" s="1"/>
  <c r="C49" i="6"/>
  <c r="D49" i="6" s="1"/>
  <c r="C52" i="6"/>
  <c r="D52" i="6" s="1"/>
  <c r="D51" i="6"/>
  <c r="D50" i="6"/>
  <c r="D48" i="6"/>
  <c r="D46" i="6"/>
  <c r="D43" i="6"/>
  <c r="D42" i="6"/>
  <c r="D41" i="6"/>
  <c r="D40" i="6"/>
  <c r="D39" i="6"/>
  <c r="D38" i="6"/>
  <c r="D37" i="6"/>
  <c r="D21" i="6"/>
  <c r="D20" i="6"/>
  <c r="D18" i="6"/>
  <c r="D16" i="6"/>
  <c r="D13" i="6"/>
  <c r="D12" i="6"/>
  <c r="D11" i="6"/>
  <c r="C6" i="8"/>
  <c r="C8" i="8"/>
  <c r="F8" i="8"/>
  <c r="E6" i="8"/>
  <c r="F6" i="8"/>
  <c r="E8" i="8"/>
  <c r="G8" i="8"/>
  <c r="C16" i="8" l="1"/>
  <c r="C23" i="5" s="1"/>
  <c r="C42" i="5" s="1"/>
  <c r="D8" i="6"/>
  <c r="E77" i="6"/>
  <c r="H8" i="8"/>
  <c r="F16" i="8"/>
  <c r="F23" i="5" s="1"/>
  <c r="F42" i="5" s="1"/>
  <c r="H6" i="8"/>
  <c r="H16" i="8" s="1"/>
  <c r="E16" i="8"/>
  <c r="E23" i="5" s="1"/>
  <c r="E42" i="5" s="1"/>
  <c r="D8" i="8"/>
  <c r="D6" i="8"/>
  <c r="D77" i="6"/>
  <c r="H77" i="6"/>
  <c r="C77" i="6"/>
  <c r="H23" i="5" l="1"/>
  <c r="H42" i="5" s="1"/>
  <c r="D16" i="8"/>
  <c r="D23" i="5" s="1"/>
  <c r="D42" i="5" s="1"/>
  <c r="G15" i="6" l="1"/>
  <c r="G8" i="6"/>
  <c r="G7" i="6" l="1"/>
  <c r="G22" i="6"/>
  <c r="G10" i="6"/>
  <c r="G19" i="6"/>
  <c r="G27" i="6"/>
  <c r="G29" i="6"/>
  <c r="G6" i="6"/>
  <c r="G14" i="6" l="1"/>
  <c r="G30" i="6"/>
  <c r="G9" i="6"/>
  <c r="G6" i="8" s="1"/>
  <c r="G16" i="8" s="1"/>
  <c r="G23" i="5" s="1"/>
  <c r="G42" i="5" s="1"/>
  <c r="G28" i="6"/>
  <c r="G25" i="6"/>
  <c r="G17" i="6"/>
  <c r="G77" i="6" s="1"/>
  <c r="G31" i="6"/>
  <c r="G26" i="6"/>
  <c r="G24" i="6"/>
  <c r="G32" i="6"/>
</calcChain>
</file>

<file path=xl/sharedStrings.xml><?xml version="1.0" encoding="utf-8"?>
<sst xmlns="http://schemas.openxmlformats.org/spreadsheetml/2006/main" count="220" uniqueCount="147">
  <si>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</si>
  <si>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</si>
  <si>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</si>
  <si>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</si>
  <si>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</si>
  <si>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</si>
  <si>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</si>
  <si>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</si>
  <si>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</si>
  <si>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</si>
  <si>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</si>
  <si>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</si>
  <si>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</si>
  <si>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</si>
  <si>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</si>
  <si>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</si>
  <si>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</si>
  <si>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</si>
  <si>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</si>
  <si>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</si>
  <si>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</si>
  <si>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</si>
  <si>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</si>
  <si>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</si>
  <si>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</si>
  <si>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</si>
  <si>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</si>
  <si>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</si>
  <si>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</si>
  <si>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</si>
  <si>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</si>
  <si>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</si>
  <si>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</si>
  <si>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</si>
  <si>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</si>
  <si>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</si>
  <si>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</si>
  <si>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</si>
  <si>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</si>
  <si>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</si>
  <si>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</si>
  <si>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</si>
  <si>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</si>
  <si>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</si>
  <si>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</si>
  <si>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</si>
  <si>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</si>
  <si>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</si>
  <si>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</si>
  <si>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</si>
  <si>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</si>
  <si>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</si>
  <si>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</si>
  <si>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</si>
  <si>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</si>
  <si>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</si>
  <si>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</si>
  <si>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</si>
  <si>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</si>
  <si>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</si>
  <si>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</si>
  <si>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</si>
  <si>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</si>
  <si>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</si>
  <si>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</si>
  <si>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</si>
  <si>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</si>
  <si>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</si>
  <si>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</si>
  <si>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</si>
  <si>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</si>
  <si>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</si>
  <si>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</si>
  <si>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</si>
  <si>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</si>
  <si>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</si>
  <si>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</si>
  <si>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</si>
  <si>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</si>
  <si>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</si>
  <si>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</si>
  <si>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</si>
  <si>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</si>
  <si>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</si>
  <si>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</si>
  <si>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</si>
  <si>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</si>
  <si>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</si>
  <si>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</si>
  <si>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</si>
  <si>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</si>
  <si>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</si>
  <si>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</si>
  <si>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</si>
  <si>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</si>
  <si>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</si>
  <si>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</si>
  <si>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</si>
  <si>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</si>
  <si>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</si>
  <si>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</si>
  <si>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</si>
  <si>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</si>
  <si>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</si>
  <si>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</si>
  <si>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</si>
  <si>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</si>
  <si>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</si>
  <si>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</si>
  <si>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</si>
  <si>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</si>
  <si>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</si>
  <si>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</si>
  <si>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</si>
  <si>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</si>
  <si>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</si>
  <si>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</si>
  <si>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</si>
  <si>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</si>
  <si>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</si>
  <si>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</si>
  <si>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</si>
  <si>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</si>
  <si>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</si>
  <si>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</si>
  <si>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</si>
  <si>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</si>
  <si>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</si>
  <si>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</si>
  <si>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</si>
  <si>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</si>
  <si>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</si>
  <si>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</si>
  <si>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</si>
  <si>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</si>
  <si>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</si>
  <si>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</si>
  <si>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</si>
  <si>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</si>
  <si>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</si>
  <si>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</si>
  <si>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</si>
  <si>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Analítico del Ejercicio del Presupuesto de Egresos
Clasificación por Objeto del Gasto (Capítulo y Concepto)
Del 1 DE ENERO al 30 DE SEPTIEMBRE DE 2018</t>
  </si>
  <si>
    <t>Refacciones</t>
  </si>
  <si>
    <t>INSTITUTO MUNICIPAL DE LAS MUJERES
Estado Analítico del Ejercicio del Presupuesto de Egresos
Clasificación Funcional (Finalidad y Función)
Del 01 DE ENERO al 30 DE SEPTEIMBRE DE 2018</t>
  </si>
  <si>
    <t>INSTITUTO MUNICIPAL DE LAS MUJERES
Estado Analítico del Ejercicio del Presupuesto de Egresos
Clasificación Administrativa
Del 01 DE ENERO al 30 DE SEPTEIMBRE DE 2018</t>
  </si>
  <si>
    <t>INSTITUTO MUNICIPAL DE LAS MUJERES
Estado Analítico del Ejercicio del Presupuesto de Egresos
Clasificación Económica (por Tipo de Gasto)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</si>
</sst>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0" fillId="0" borderId="0" xfId="0" applyNumberFormat="1" applyProtection="1">
      <protection locked="0"/>
    </xf>
    <xf numFmtId="4" fontId="2" fillId="0" borderId="15" xfId="0" applyNumberFormat="1" applyFont="1" applyBorder="1" applyProtection="1"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estados%20financieros/2018/06%20JUNIO/EEFFJUN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estados%20financieros/2018/09%20SEPTIEMBRE/CWAFN_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estados%20financieros/2018/09%20SEPTIEMBRE/EEFFSEP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RESUPUESTO VS EJERCIDO"/>
      <sheetName val="EDO ACTIVIDADES"/>
      <sheetName val="BALANCE"/>
      <sheetName val="FLUJO "/>
      <sheetName val="ANALITICA FLUJO"/>
      <sheetName val="PASIVOS"/>
      <sheetName val="CONCILIACION"/>
      <sheetName val="Hoja1"/>
      <sheetName val="ACTIVOS"/>
    </sheetNames>
    <sheetDataSet>
      <sheetData sheetId="0">
        <row r="8">
          <cell r="C8">
            <v>6554704.0799999991</v>
          </cell>
        </row>
        <row r="19">
          <cell r="C19">
            <v>3297403.6283999998</v>
          </cell>
          <cell r="D19">
            <v>3297403.6283999998</v>
          </cell>
        </row>
        <row r="20">
          <cell r="C20">
            <v>0</v>
          </cell>
        </row>
        <row r="21">
          <cell r="C21">
            <v>3010000</v>
          </cell>
        </row>
        <row r="22">
          <cell r="C22">
            <v>0</v>
          </cell>
          <cell r="D22">
            <v>0</v>
          </cell>
        </row>
        <row r="23">
          <cell r="C23">
            <v>100651.20954592501</v>
          </cell>
          <cell r="D23">
            <v>100651.20954592501</v>
          </cell>
        </row>
        <row r="24">
          <cell r="C24">
            <v>458522.17682032491</v>
          </cell>
          <cell r="D24">
            <v>458522.17682032491</v>
          </cell>
        </row>
        <row r="25">
          <cell r="C25">
            <v>372000</v>
          </cell>
          <cell r="D25">
            <v>372000</v>
          </cell>
        </row>
        <row r="26">
          <cell r="C26">
            <v>444000</v>
          </cell>
          <cell r="D26">
            <v>444000</v>
          </cell>
        </row>
        <row r="27">
          <cell r="C27">
            <v>101727.29000000001</v>
          </cell>
          <cell r="D27">
            <v>101727.29000000001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28000</v>
          </cell>
          <cell r="D30">
            <v>28000</v>
          </cell>
        </row>
        <row r="31">
          <cell r="C31">
            <v>44733.8709093</v>
          </cell>
          <cell r="D31">
            <v>44733.8709093</v>
          </cell>
        </row>
        <row r="32">
          <cell r="C32">
            <v>329740.46984000003</v>
          </cell>
          <cell r="D32">
            <v>329740.46984000003</v>
          </cell>
        </row>
        <row r="33">
          <cell r="C33">
            <v>333529.25436799997</v>
          </cell>
          <cell r="D33">
            <v>333529.25436799997</v>
          </cell>
        </row>
        <row r="34">
          <cell r="C34">
            <v>16000</v>
          </cell>
        </row>
        <row r="35">
          <cell r="C35">
            <v>17500</v>
          </cell>
        </row>
        <row r="36">
          <cell r="C36">
            <v>8500</v>
          </cell>
        </row>
        <row r="37">
          <cell r="C37">
            <v>10500</v>
          </cell>
        </row>
        <row r="38">
          <cell r="C38">
            <v>2000</v>
          </cell>
        </row>
        <row r="39">
          <cell r="C39">
            <v>9000</v>
          </cell>
        </row>
        <row r="42">
          <cell r="C42">
            <v>1000</v>
          </cell>
        </row>
        <row r="43">
          <cell r="C43">
            <v>500</v>
          </cell>
        </row>
        <row r="44">
          <cell r="C44">
            <v>1500</v>
          </cell>
        </row>
        <row r="45">
          <cell r="C45">
            <v>36000</v>
          </cell>
        </row>
        <row r="49">
          <cell r="C49">
            <v>2500</v>
          </cell>
        </row>
        <row r="50">
          <cell r="C50">
            <v>2500</v>
          </cell>
        </row>
        <row r="51">
          <cell r="C51">
            <v>2500</v>
          </cell>
        </row>
        <row r="52">
          <cell r="C52">
            <v>2500</v>
          </cell>
        </row>
        <row r="53">
          <cell r="C53">
            <v>61000</v>
          </cell>
        </row>
        <row r="55">
          <cell r="C55">
            <v>1000</v>
          </cell>
        </row>
        <row r="56">
          <cell r="C56">
            <v>20000</v>
          </cell>
        </row>
        <row r="57">
          <cell r="C57">
            <v>6000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5000</v>
          </cell>
        </row>
        <row r="61">
          <cell r="C61">
            <v>0</v>
          </cell>
        </row>
        <row r="62">
          <cell r="C62">
            <v>1000</v>
          </cell>
        </row>
        <row r="63">
          <cell r="C63">
            <v>92400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5000</v>
          </cell>
        </row>
        <row r="67">
          <cell r="C67">
            <v>0</v>
          </cell>
        </row>
        <row r="68">
          <cell r="C68">
            <v>8000</v>
          </cell>
        </row>
        <row r="69">
          <cell r="C69">
            <v>0</v>
          </cell>
        </row>
        <row r="70">
          <cell r="C70">
            <v>500</v>
          </cell>
        </row>
        <row r="71">
          <cell r="C71">
            <v>288000</v>
          </cell>
        </row>
        <row r="72">
          <cell r="C72">
            <v>0</v>
          </cell>
        </row>
        <row r="73">
          <cell r="C73">
            <v>6000</v>
          </cell>
        </row>
        <row r="74">
          <cell r="C74">
            <v>25000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2000</v>
          </cell>
        </row>
        <row r="78">
          <cell r="C78">
            <v>2000</v>
          </cell>
        </row>
        <row r="79">
          <cell r="C79">
            <v>2000</v>
          </cell>
        </row>
        <row r="80">
          <cell r="C80">
            <v>1000</v>
          </cell>
        </row>
        <row r="81">
          <cell r="C81">
            <v>27000</v>
          </cell>
        </row>
        <row r="82">
          <cell r="C82">
            <v>6000</v>
          </cell>
        </row>
        <row r="83">
          <cell r="C83">
            <v>1500</v>
          </cell>
        </row>
        <row r="84">
          <cell r="C84">
            <v>30000</v>
          </cell>
        </row>
        <row r="85">
          <cell r="C85">
            <v>81000</v>
          </cell>
        </row>
        <row r="86">
          <cell r="C86">
            <v>0</v>
          </cell>
        </row>
        <row r="87">
          <cell r="C87">
            <v>5000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6000</v>
          </cell>
        </row>
        <row r="91">
          <cell r="C91">
            <v>3500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15000</v>
          </cell>
        </row>
        <row r="96">
          <cell r="C96">
            <v>61489</v>
          </cell>
        </row>
        <row r="97">
          <cell r="C97">
            <v>26141</v>
          </cell>
        </row>
        <row r="98">
          <cell r="C98">
            <v>0</v>
          </cell>
        </row>
        <row r="99">
          <cell r="C99">
            <v>3280</v>
          </cell>
        </row>
        <row r="100">
          <cell r="C100">
            <v>25000</v>
          </cell>
        </row>
        <row r="101">
          <cell r="C101">
            <v>5000</v>
          </cell>
        </row>
        <row r="102">
          <cell r="C102">
            <v>78586.217713511011</v>
          </cell>
        </row>
        <row r="104">
          <cell r="C104">
            <v>0</v>
          </cell>
        </row>
        <row r="105">
          <cell r="C105">
            <v>5000</v>
          </cell>
        </row>
        <row r="106">
          <cell r="C106">
            <v>0</v>
          </cell>
        </row>
        <row r="107">
          <cell r="C107">
            <v>3500</v>
          </cell>
          <cell r="D107">
            <v>3500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4">
          <cell r="C114">
            <v>13000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J7">
            <v>47770.68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9">
          <cell r="C9">
            <v>3000</v>
          </cell>
        </row>
      </sheetData>
      <sheetData sheetId="2">
        <row r="15">
          <cell r="E15">
            <v>0</v>
          </cell>
        </row>
        <row r="31">
          <cell r="C31">
            <v>2434775.2000000002</v>
          </cell>
        </row>
        <row r="34">
          <cell r="C34">
            <v>2179714.0099999998</v>
          </cell>
        </row>
        <row r="37">
          <cell r="C37">
            <v>0</v>
          </cell>
        </row>
        <row r="38">
          <cell r="C38">
            <v>49559.8</v>
          </cell>
        </row>
        <row r="39">
          <cell r="C39">
            <v>29934.54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237177.53</v>
          </cell>
        </row>
        <row r="46">
          <cell r="C46">
            <v>302609.09000000003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73577.73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27964.51</v>
          </cell>
        </row>
        <row r="61">
          <cell r="C61">
            <v>44356.07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242243.01</v>
          </cell>
        </row>
        <row r="68">
          <cell r="C68">
            <v>242243.01</v>
          </cell>
        </row>
        <row r="76">
          <cell r="C76">
            <v>20552.740000000002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31070.400000000001</v>
          </cell>
        </row>
        <row r="80">
          <cell r="C80">
            <v>1969</v>
          </cell>
        </row>
        <row r="81">
          <cell r="C81">
            <v>6719.82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99</v>
          </cell>
        </row>
        <row r="97">
          <cell r="C97">
            <v>0</v>
          </cell>
        </row>
        <row r="104">
          <cell r="C104">
            <v>0</v>
          </cell>
        </row>
        <row r="105">
          <cell r="C105">
            <v>500</v>
          </cell>
        </row>
        <row r="106">
          <cell r="C106">
            <v>28200.67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1881</v>
          </cell>
        </row>
        <row r="121">
          <cell r="C121">
            <v>549.84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36934.01</v>
          </cell>
        </row>
        <row r="126">
          <cell r="C126">
            <v>0</v>
          </cell>
        </row>
        <row r="127">
          <cell r="C127">
            <v>400.36</v>
          </cell>
        </row>
        <row r="128">
          <cell r="C128">
            <v>0</v>
          </cell>
        </row>
        <row r="129">
          <cell r="C129">
            <v>10785.41</v>
          </cell>
        </row>
        <row r="130">
          <cell r="C130">
            <v>4228.1899999999996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5220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68940.639999999999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77.72</v>
          </cell>
        </row>
        <row r="156">
          <cell r="C156">
            <v>0</v>
          </cell>
        </row>
        <row r="157">
          <cell r="C157">
            <v>212131.92</v>
          </cell>
        </row>
        <row r="158">
          <cell r="C158">
            <v>0</v>
          </cell>
        </row>
        <row r="159">
          <cell r="C159">
            <v>3395.7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22693.68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11078</v>
          </cell>
        </row>
        <row r="176">
          <cell r="C176">
            <v>0</v>
          </cell>
        </row>
        <row r="177">
          <cell r="C177">
            <v>1259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23414.02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840</v>
          </cell>
        </row>
        <row r="192">
          <cell r="C192">
            <v>1209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24949.200000000001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6939.56</v>
          </cell>
        </row>
        <row r="202">
          <cell r="C202">
            <v>1594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52029.48</v>
          </cell>
        </row>
        <row r="208">
          <cell r="C208">
            <v>0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RESUPUESTO VS EJERCIDO"/>
      <sheetName val="EDO ACTIVIDADES"/>
      <sheetName val="BALANCE"/>
      <sheetName val="FLUJO "/>
      <sheetName val="ANALITICA FLUJO"/>
      <sheetName val="PASIVOS"/>
      <sheetName val="CONCILIACION"/>
      <sheetName val="Hoja1"/>
      <sheetName val="ACTIVOS"/>
    </sheetNames>
    <sheetDataSet>
      <sheetData sheetId="0">
        <row r="8">
          <cell r="D8">
            <v>6554704.0799999991</v>
          </cell>
        </row>
        <row r="19">
          <cell r="AO19">
            <v>2434775.2000000002</v>
          </cell>
        </row>
        <row r="21">
          <cell r="D21">
            <v>3196000</v>
          </cell>
          <cell r="AO21">
            <v>2179714.0399999996</v>
          </cell>
        </row>
        <row r="22">
          <cell r="AO22">
            <v>0</v>
          </cell>
        </row>
        <row r="23">
          <cell r="AO23">
            <v>48692.630000000005</v>
          </cell>
        </row>
        <row r="24">
          <cell r="AO24">
            <v>29934.54</v>
          </cell>
        </row>
        <row r="25">
          <cell r="AO25">
            <v>237177.53</v>
          </cell>
        </row>
        <row r="26">
          <cell r="AO26">
            <v>302609.09000000003</v>
          </cell>
        </row>
        <row r="27">
          <cell r="AO27">
            <v>16719.84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AO30">
            <v>27964.51</v>
          </cell>
        </row>
        <row r="31">
          <cell r="AO31">
            <v>44356.07</v>
          </cell>
        </row>
        <row r="32">
          <cell r="AO32">
            <v>242243.01</v>
          </cell>
        </row>
        <row r="33">
          <cell r="AO33">
            <v>242243.01</v>
          </cell>
        </row>
        <row r="34">
          <cell r="D34">
            <v>23366</v>
          </cell>
          <cell r="AO34">
            <v>20552.739999999998</v>
          </cell>
        </row>
        <row r="35">
          <cell r="D35">
            <v>38837.199999999997</v>
          </cell>
          <cell r="AO35">
            <v>31070.400000000001</v>
          </cell>
        </row>
        <row r="36">
          <cell r="D36">
            <v>6000</v>
          </cell>
          <cell r="AO36">
            <v>1969</v>
          </cell>
        </row>
        <row r="37">
          <cell r="D37">
            <v>8754</v>
          </cell>
          <cell r="AO37">
            <v>6719.82</v>
          </cell>
        </row>
        <row r="38">
          <cell r="D38">
            <v>500</v>
          </cell>
          <cell r="AO38">
            <v>0</v>
          </cell>
        </row>
        <row r="39">
          <cell r="D39">
            <v>1500</v>
          </cell>
          <cell r="AO39">
            <v>0</v>
          </cell>
        </row>
        <row r="40">
          <cell r="D40">
            <v>0</v>
          </cell>
          <cell r="AO40">
            <v>0</v>
          </cell>
        </row>
        <row r="41">
          <cell r="D41">
            <v>13000</v>
          </cell>
          <cell r="AO41">
            <v>0</v>
          </cell>
        </row>
        <row r="42">
          <cell r="D42">
            <v>693</v>
          </cell>
          <cell r="AO42">
            <v>99</v>
          </cell>
        </row>
        <row r="43">
          <cell r="D43">
            <v>4000</v>
          </cell>
          <cell r="AO43">
            <v>0</v>
          </cell>
        </row>
        <row r="44">
          <cell r="D44">
            <v>500</v>
          </cell>
          <cell r="AO44">
            <v>500</v>
          </cell>
        </row>
        <row r="45">
          <cell r="D45">
            <v>39000</v>
          </cell>
          <cell r="AO45">
            <v>28200.67</v>
          </cell>
        </row>
        <row r="48">
          <cell r="D48">
            <v>3083</v>
          </cell>
          <cell r="AO48">
            <v>1881</v>
          </cell>
        </row>
        <row r="49">
          <cell r="D49">
            <v>1000</v>
          </cell>
          <cell r="AO49">
            <v>0</v>
          </cell>
        </row>
        <row r="50">
          <cell r="D50">
            <v>1000</v>
          </cell>
          <cell r="AO50">
            <v>0</v>
          </cell>
        </row>
        <row r="51">
          <cell r="D51">
            <v>2000</v>
          </cell>
          <cell r="AO51">
            <v>549.84</v>
          </cell>
        </row>
        <row r="52">
          <cell r="D52">
            <v>5500</v>
          </cell>
          <cell r="AO52">
            <v>0</v>
          </cell>
        </row>
        <row r="53">
          <cell r="D53">
            <v>56000</v>
          </cell>
          <cell r="AO53">
            <v>36934.01</v>
          </cell>
        </row>
        <row r="54">
          <cell r="D54">
            <v>400</v>
          </cell>
          <cell r="AO54">
            <v>400.36</v>
          </cell>
        </row>
        <row r="55">
          <cell r="D55">
            <v>1000</v>
          </cell>
          <cell r="AO55">
            <v>0</v>
          </cell>
        </row>
        <row r="56">
          <cell r="D56">
            <v>17751</v>
          </cell>
          <cell r="AO56">
            <v>10785.41</v>
          </cell>
        </row>
        <row r="57">
          <cell r="D57">
            <v>6000</v>
          </cell>
          <cell r="AO57">
            <v>4228.1899999999987</v>
          </cell>
        </row>
        <row r="58">
          <cell r="D58">
            <v>0</v>
          </cell>
          <cell r="AO58">
            <v>0</v>
          </cell>
        </row>
        <row r="59">
          <cell r="D59">
            <v>0</v>
          </cell>
          <cell r="AO59">
            <v>0</v>
          </cell>
        </row>
        <row r="60">
          <cell r="D60">
            <v>9000</v>
          </cell>
          <cell r="AO60">
            <v>5220</v>
          </cell>
        </row>
        <row r="61">
          <cell r="D61">
            <v>0</v>
          </cell>
          <cell r="AO61">
            <v>0</v>
          </cell>
        </row>
        <row r="62">
          <cell r="D62">
            <v>1000</v>
          </cell>
          <cell r="AO62">
            <v>0</v>
          </cell>
        </row>
        <row r="63">
          <cell r="D63">
            <v>92121</v>
          </cell>
          <cell r="AO63">
            <v>68940.639999999999</v>
          </cell>
        </row>
        <row r="64">
          <cell r="D64">
            <v>0</v>
          </cell>
          <cell r="AO64">
            <v>0</v>
          </cell>
        </row>
        <row r="65">
          <cell r="D65">
            <v>0</v>
          </cell>
          <cell r="AO65">
            <v>0</v>
          </cell>
        </row>
        <row r="66">
          <cell r="D66">
            <v>5000</v>
          </cell>
          <cell r="AO66">
            <v>0</v>
          </cell>
        </row>
        <row r="67">
          <cell r="D67">
            <v>0</v>
          </cell>
          <cell r="AO67">
            <v>0</v>
          </cell>
        </row>
        <row r="68">
          <cell r="D68">
            <v>4500</v>
          </cell>
          <cell r="AO68">
            <v>0</v>
          </cell>
        </row>
        <row r="69">
          <cell r="D69">
            <v>0</v>
          </cell>
          <cell r="AO69">
            <v>0</v>
          </cell>
        </row>
        <row r="70">
          <cell r="D70">
            <v>500</v>
          </cell>
          <cell r="AO70">
            <v>77.72</v>
          </cell>
        </row>
        <row r="71">
          <cell r="D71">
            <v>283646</v>
          </cell>
          <cell r="AO71">
            <v>212131.92</v>
          </cell>
        </row>
        <row r="72">
          <cell r="D72">
            <v>0</v>
          </cell>
          <cell r="AO72">
            <v>0</v>
          </cell>
        </row>
        <row r="73">
          <cell r="D73">
            <v>3227</v>
          </cell>
          <cell r="AO73">
            <v>3395.7000000000003</v>
          </cell>
        </row>
        <row r="74">
          <cell r="D74">
            <v>25000</v>
          </cell>
          <cell r="AO74">
            <v>22693.68</v>
          </cell>
        </row>
        <row r="75">
          <cell r="D75">
            <v>0</v>
          </cell>
          <cell r="AO75">
            <v>0</v>
          </cell>
        </row>
        <row r="76">
          <cell r="D76">
            <v>0</v>
          </cell>
          <cell r="AO76">
            <v>0</v>
          </cell>
        </row>
        <row r="77">
          <cell r="D77">
            <v>0</v>
          </cell>
          <cell r="AO77">
            <v>0</v>
          </cell>
        </row>
        <row r="78">
          <cell r="D78">
            <v>0</v>
          </cell>
          <cell r="AO78">
            <v>0</v>
          </cell>
        </row>
        <row r="79">
          <cell r="D79">
            <v>14000</v>
          </cell>
          <cell r="AO79">
            <v>0</v>
          </cell>
        </row>
        <row r="80">
          <cell r="D80">
            <v>0</v>
          </cell>
          <cell r="AO80">
            <v>0</v>
          </cell>
        </row>
        <row r="81">
          <cell r="D81">
            <v>24000</v>
          </cell>
          <cell r="AO81">
            <v>11078</v>
          </cell>
        </row>
        <row r="82">
          <cell r="D82">
            <v>5000</v>
          </cell>
          <cell r="AO82">
            <v>1259</v>
          </cell>
        </row>
        <row r="83">
          <cell r="D83">
            <v>1000</v>
          </cell>
          <cell r="AO83">
            <v>0</v>
          </cell>
        </row>
        <row r="84">
          <cell r="D84">
            <v>30000</v>
          </cell>
          <cell r="AO84">
            <v>0</v>
          </cell>
        </row>
        <row r="85">
          <cell r="D85">
            <v>64862</v>
          </cell>
          <cell r="AO85">
            <v>23414.019999999997</v>
          </cell>
        </row>
        <row r="86">
          <cell r="D86">
            <v>0</v>
          </cell>
          <cell r="AO86">
            <v>0</v>
          </cell>
        </row>
        <row r="87">
          <cell r="D87">
            <v>0</v>
          </cell>
          <cell r="AO87">
            <v>0</v>
          </cell>
        </row>
        <row r="88">
          <cell r="D88">
            <v>0</v>
          </cell>
          <cell r="AO88">
            <v>0</v>
          </cell>
        </row>
        <row r="89">
          <cell r="D89">
            <v>9656</v>
          </cell>
          <cell r="AO89">
            <v>0</v>
          </cell>
        </row>
        <row r="90">
          <cell r="D90">
            <v>3600</v>
          </cell>
          <cell r="AO90">
            <v>840</v>
          </cell>
        </row>
        <row r="91">
          <cell r="D91">
            <v>2000</v>
          </cell>
          <cell r="AO91">
            <v>1209</v>
          </cell>
        </row>
        <row r="92">
          <cell r="D92">
            <v>0</v>
          </cell>
          <cell r="AO92">
            <v>0</v>
          </cell>
        </row>
        <row r="93">
          <cell r="D93">
            <v>0</v>
          </cell>
          <cell r="AO93">
            <v>0</v>
          </cell>
        </row>
        <row r="94">
          <cell r="D94">
            <v>0</v>
          </cell>
          <cell r="AO94">
            <v>0</v>
          </cell>
        </row>
        <row r="95">
          <cell r="D95">
            <v>15000</v>
          </cell>
          <cell r="AO95">
            <v>0</v>
          </cell>
        </row>
        <row r="96">
          <cell r="D96">
            <v>58949</v>
          </cell>
          <cell r="AO96">
            <v>24949.200000000001</v>
          </cell>
        </row>
        <row r="97">
          <cell r="D97">
            <v>20000</v>
          </cell>
          <cell r="AO97">
            <v>0</v>
          </cell>
        </row>
        <row r="98">
          <cell r="D98">
            <v>0</v>
          </cell>
          <cell r="AO98">
            <v>0</v>
          </cell>
        </row>
        <row r="99">
          <cell r="D99">
            <v>0</v>
          </cell>
          <cell r="AO99">
            <v>0</v>
          </cell>
        </row>
        <row r="100">
          <cell r="D100">
            <v>15422</v>
          </cell>
          <cell r="AO100">
            <v>6939.56</v>
          </cell>
        </row>
        <row r="101">
          <cell r="D101">
            <v>5000</v>
          </cell>
          <cell r="AO101">
            <v>1594</v>
          </cell>
        </row>
        <row r="102">
          <cell r="D102">
            <v>78586.217713511011</v>
          </cell>
          <cell r="AO102">
            <v>52029.48</v>
          </cell>
        </row>
        <row r="104">
          <cell r="D104">
            <v>21021</v>
          </cell>
        </row>
        <row r="105">
          <cell r="D105">
            <v>8068</v>
          </cell>
        </row>
        <row r="106">
          <cell r="D106">
            <v>0</v>
          </cell>
        </row>
        <row r="112">
          <cell r="D112">
            <v>8932</v>
          </cell>
          <cell r="AO112">
            <v>8932</v>
          </cell>
        </row>
        <row r="113">
          <cell r="AO113">
            <v>0</v>
          </cell>
        </row>
        <row r="114">
          <cell r="D114">
            <v>10150</v>
          </cell>
        </row>
      </sheetData>
      <sheetData sheetId="1">
        <row r="7">
          <cell r="E7">
            <v>5727370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showGridLines="0" workbookViewId="0">
      <selection activeCell="B20" sqref="B20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10" ht="50.1" customHeight="1" x14ac:dyDescent="0.2">
      <c r="A1" s="56" t="s">
        <v>142</v>
      </c>
      <c r="B1" s="57"/>
      <c r="C1" s="57"/>
      <c r="D1" s="57"/>
      <c r="E1" s="57"/>
      <c r="F1" s="57"/>
      <c r="G1" s="57"/>
      <c r="H1" s="58"/>
    </row>
    <row r="2" spans="1:10" x14ac:dyDescent="0.2">
      <c r="A2" s="61" t="s">
        <v>62</v>
      </c>
      <c r="B2" s="62"/>
      <c r="C2" s="56" t="s">
        <v>68</v>
      </c>
      <c r="D2" s="57"/>
      <c r="E2" s="57"/>
      <c r="F2" s="57"/>
      <c r="G2" s="58"/>
      <c r="H2" s="59" t="s">
        <v>67</v>
      </c>
    </row>
    <row r="3" spans="1:10" ht="24.95" customHeight="1" x14ac:dyDescent="0.2">
      <c r="A3" s="63"/>
      <c r="B3" s="64"/>
      <c r="C3" s="9" t="s">
        <v>63</v>
      </c>
      <c r="D3" s="9" t="s">
        <v>132</v>
      </c>
      <c r="E3" s="9" t="s">
        <v>64</v>
      </c>
      <c r="F3" s="9" t="s">
        <v>65</v>
      </c>
      <c r="G3" s="9" t="s">
        <v>66</v>
      </c>
      <c r="H3" s="60"/>
    </row>
    <row r="4" spans="1:10" x14ac:dyDescent="0.2">
      <c r="A4" s="65"/>
      <c r="B4" s="66"/>
      <c r="C4" s="10">
        <v>1</v>
      </c>
      <c r="D4" s="10">
        <v>2</v>
      </c>
      <c r="E4" s="10" t="s">
        <v>133</v>
      </c>
      <c r="F4" s="10">
        <v>4</v>
      </c>
      <c r="G4" s="10">
        <v>5</v>
      </c>
      <c r="H4" s="10" t="s">
        <v>134</v>
      </c>
    </row>
    <row r="5" spans="1:10" x14ac:dyDescent="0.2">
      <c r="A5" s="50" t="s">
        <v>69</v>
      </c>
      <c r="B5" s="7"/>
      <c r="C5" s="14"/>
      <c r="D5" s="14"/>
      <c r="E5" s="14"/>
      <c r="F5" s="14"/>
      <c r="G5" s="14"/>
      <c r="H5" s="14"/>
    </row>
    <row r="6" spans="1:10" x14ac:dyDescent="0.2">
      <c r="A6" s="5"/>
      <c r="B6" s="11" t="s">
        <v>78</v>
      </c>
      <c r="C6" s="15">
        <f>+SUM('[1]FORMATO PRESUPUESTO VS EJERCIDO'!C19)</f>
        <v>3297403.6283999998</v>
      </c>
      <c r="D6" s="51">
        <f>+E6-C6</f>
        <v>0</v>
      </c>
      <c r="E6" s="15">
        <f>+SUM('[1]FORMATO PRESUPUESTO VS EJERCIDO'!D19)</f>
        <v>3297403.6283999998</v>
      </c>
      <c r="F6" s="15">
        <f>+'[2]EdoRes - Profit or Loss St.'!$C$31</f>
        <v>2434775.2000000002</v>
      </c>
      <c r="G6" s="15">
        <f>+SUM('[3]FORMATO PRESUPUESTO VS EJERCIDO'!$AO$19)</f>
        <v>2434775.2000000002</v>
      </c>
      <c r="H6" s="15">
        <f>+E6-F6</f>
        <v>862628.42839999963</v>
      </c>
      <c r="J6" s="51"/>
    </row>
    <row r="7" spans="1:10" x14ac:dyDescent="0.2">
      <c r="A7" s="5"/>
      <c r="B7" s="11" t="s">
        <v>79</v>
      </c>
      <c r="C7" s="15">
        <f>+SUM('[1]FORMATO PRESUPUESTO VS EJERCIDO'!C20:C21)</f>
        <v>3010000</v>
      </c>
      <c r="D7" s="51">
        <f t="shared" ref="D7:D51" si="0">+E7-C7</f>
        <v>186000</v>
      </c>
      <c r="E7" s="15">
        <f>+'[3]FORMATO PRESUPUESTO VS EJERCIDO'!$D$21</f>
        <v>3196000</v>
      </c>
      <c r="F7" s="15">
        <f>+'[2]EdoRes - Profit or Loss St.'!$C$34</f>
        <v>2179714.0099999998</v>
      </c>
      <c r="G7" s="15">
        <f>+'[3]FORMATO PRESUPUESTO VS EJERCIDO'!$AO$21</f>
        <v>2179714.0399999996</v>
      </c>
      <c r="H7" s="15">
        <f t="shared" ref="H7:H51" si="1">+E7-F7</f>
        <v>1016285.9900000002</v>
      </c>
      <c r="J7" s="51"/>
    </row>
    <row r="8" spans="1:10" x14ac:dyDescent="0.2">
      <c r="A8" s="5"/>
      <c r="B8" s="11" t="s">
        <v>80</v>
      </c>
      <c r="C8" s="15">
        <f>+SUM('[1]FORMATO PRESUPUESTO VS EJERCIDO'!C22:C24)</f>
        <v>559173.38636624988</v>
      </c>
      <c r="D8" s="51">
        <f t="shared" si="0"/>
        <v>0</v>
      </c>
      <c r="E8" s="15">
        <f>+SUM('[1]FORMATO PRESUPUESTO VS EJERCIDO'!D22:D24)</f>
        <v>559173.38636624988</v>
      </c>
      <c r="F8" s="15">
        <f>+SUM('[2]EdoRes - Profit or Loss St.'!$C$37:$C$44)</f>
        <v>79494.34</v>
      </c>
      <c r="G8" s="15">
        <f>+SUM('[3]FORMATO PRESUPUESTO VS EJERCIDO'!$AO$22:$AO$24)</f>
        <v>78627.170000000013</v>
      </c>
      <c r="H8" s="15">
        <f>+E8-F8</f>
        <v>479679.04636624991</v>
      </c>
      <c r="J8" s="51"/>
    </row>
    <row r="9" spans="1:10" x14ac:dyDescent="0.2">
      <c r="A9" s="5"/>
      <c r="B9" s="11" t="s">
        <v>35</v>
      </c>
      <c r="C9" s="15">
        <f>+SUM('[1]FORMATO PRESUPUESTO VS EJERCIDO'!C25:C26)</f>
        <v>816000</v>
      </c>
      <c r="D9" s="51">
        <f t="shared" si="0"/>
        <v>0</v>
      </c>
      <c r="E9" s="15">
        <f>+SUM('[1]FORMATO PRESUPUESTO VS EJERCIDO'!D25:D26)</f>
        <v>816000</v>
      </c>
      <c r="F9" s="15">
        <f>+SUM('[2]EdoRes - Profit or Loss St.'!$C$45:$C$48)</f>
        <v>539786.62</v>
      </c>
      <c r="G9" s="15">
        <f>+SUM('[3]FORMATO PRESUPUESTO VS EJERCIDO'!$AO$25:$AO$26)</f>
        <v>539786.62</v>
      </c>
      <c r="H9" s="15">
        <f t="shared" si="1"/>
        <v>276213.38</v>
      </c>
      <c r="J9" s="51"/>
    </row>
    <row r="10" spans="1:10" x14ac:dyDescent="0.2">
      <c r="A10" s="5"/>
      <c r="B10" s="11" t="s">
        <v>81</v>
      </c>
      <c r="C10" s="15">
        <f>+SUM('[1]FORMATO PRESUPUESTO VS EJERCIDO'!C27:C33)</f>
        <v>837730.88511729997</v>
      </c>
      <c r="D10" s="51">
        <f t="shared" si="0"/>
        <v>0</v>
      </c>
      <c r="E10" s="15">
        <f>+SUM('[1]FORMATO PRESUPUESTO VS EJERCIDO'!D27:D33)</f>
        <v>837730.88511729997</v>
      </c>
      <c r="F10" s="15">
        <f>+SUM('[2]EdoRes - Profit or Loss St.'!$C$49:$C$68)</f>
        <v>630384.33000000007</v>
      </c>
      <c r="G10" s="15">
        <f>+SUM('[3]FORMATO PRESUPUESTO VS EJERCIDO'!$AO$27:$AO$33)</f>
        <v>573526.43999999994</v>
      </c>
      <c r="H10" s="15">
        <f>+E10-F10</f>
        <v>207346.5551172999</v>
      </c>
      <c r="J10" s="51"/>
    </row>
    <row r="11" spans="1:10" x14ac:dyDescent="0.2">
      <c r="A11" s="5"/>
      <c r="B11" s="11" t="s">
        <v>36</v>
      </c>
      <c r="C11" s="15">
        <v>0</v>
      </c>
      <c r="D11" s="51">
        <f t="shared" si="0"/>
        <v>0</v>
      </c>
      <c r="E11" s="15">
        <v>0</v>
      </c>
      <c r="F11" s="15">
        <v>0</v>
      </c>
      <c r="G11" s="15">
        <v>0</v>
      </c>
      <c r="H11" s="15">
        <f t="shared" si="1"/>
        <v>0</v>
      </c>
      <c r="J11" s="51"/>
    </row>
    <row r="12" spans="1:10" x14ac:dyDescent="0.2">
      <c r="A12" s="5"/>
      <c r="B12" s="11" t="s">
        <v>82</v>
      </c>
      <c r="C12" s="15">
        <v>0</v>
      </c>
      <c r="D12" s="51">
        <f t="shared" si="0"/>
        <v>0</v>
      </c>
      <c r="E12" s="15">
        <v>0</v>
      </c>
      <c r="F12" s="15">
        <v>0</v>
      </c>
      <c r="G12" s="15">
        <v>0</v>
      </c>
      <c r="H12" s="15">
        <f t="shared" si="1"/>
        <v>0</v>
      </c>
      <c r="J12" s="51"/>
    </row>
    <row r="13" spans="1:10" x14ac:dyDescent="0.2">
      <c r="A13" s="50" t="s">
        <v>70</v>
      </c>
      <c r="B13" s="7"/>
      <c r="C13" s="15"/>
      <c r="D13" s="51">
        <f t="shared" si="0"/>
        <v>0</v>
      </c>
      <c r="E13" s="15"/>
      <c r="F13" s="15"/>
      <c r="G13" s="15"/>
      <c r="H13" s="15">
        <f t="shared" si="1"/>
        <v>0</v>
      </c>
    </row>
    <row r="14" spans="1:10" x14ac:dyDescent="0.2">
      <c r="A14" s="5"/>
      <c r="B14" s="11" t="s">
        <v>83</v>
      </c>
      <c r="C14" s="15">
        <f>+SUM('[1]FORMATO PRESUPUESTO VS EJERCIDO'!C34:C38)</f>
        <v>54500</v>
      </c>
      <c r="D14" s="51">
        <f t="shared" si="0"/>
        <v>22957.199999999997</v>
      </c>
      <c r="E14" s="15">
        <f>+SUM('[3]FORMATO PRESUPUESTO VS EJERCIDO'!$D$34:$D$38)</f>
        <v>77457.2</v>
      </c>
      <c r="F14" s="15">
        <f>+SUM('[2]EdoRes - Profit or Loss St.'!$C$76:$C$83)</f>
        <v>60311.96</v>
      </c>
      <c r="G14" s="15">
        <f>+SUM('[3]FORMATO PRESUPUESTO VS EJERCIDO'!$AO$34:$AO$38)</f>
        <v>60311.96</v>
      </c>
      <c r="H14" s="15">
        <f t="shared" si="1"/>
        <v>17145.239999999998</v>
      </c>
      <c r="J14" s="51"/>
    </row>
    <row r="15" spans="1:10" x14ac:dyDescent="0.2">
      <c r="A15" s="5"/>
      <c r="B15" s="11" t="s">
        <v>84</v>
      </c>
      <c r="C15" s="15">
        <f>+SUM('[1]FORMATO PRESUPUESTO VS EJERCIDO'!C39)</f>
        <v>9000</v>
      </c>
      <c r="D15" s="51">
        <f t="shared" si="0"/>
        <v>-7500</v>
      </c>
      <c r="E15" s="15">
        <f>+SUM('[3]FORMATO PRESUPUESTO VS EJERCIDO'!$D$39)</f>
        <v>1500</v>
      </c>
      <c r="F15" s="15">
        <f>+SUM('[2]EdoRes - Profit or Loss St.'!$C$84:$C$87)</f>
        <v>0</v>
      </c>
      <c r="G15" s="15">
        <f>+SUM('[3]FORMATO PRESUPUESTO VS EJERCIDO'!$AO$39)</f>
        <v>0</v>
      </c>
      <c r="H15" s="15">
        <f t="shared" si="1"/>
        <v>1500</v>
      </c>
      <c r="J15" s="51"/>
    </row>
    <row r="16" spans="1:10" x14ac:dyDescent="0.2">
      <c r="A16" s="5"/>
      <c r="B16" s="11" t="s">
        <v>85</v>
      </c>
      <c r="C16" s="15">
        <v>0</v>
      </c>
      <c r="D16" s="51">
        <f t="shared" si="0"/>
        <v>0</v>
      </c>
      <c r="E16" s="15">
        <v>0</v>
      </c>
      <c r="F16" s="15">
        <v>0</v>
      </c>
      <c r="G16" s="15">
        <v>0</v>
      </c>
      <c r="H16" s="15">
        <f t="shared" si="1"/>
        <v>0</v>
      </c>
      <c r="J16" s="51"/>
    </row>
    <row r="17" spans="1:10" x14ac:dyDescent="0.2">
      <c r="A17" s="5"/>
      <c r="B17" s="11" t="s">
        <v>86</v>
      </c>
      <c r="C17" s="15">
        <f>+SUM('[1]FORMATO PRESUPUESTO VS EJERCIDO'!C40:C43)</f>
        <v>1500</v>
      </c>
      <c r="D17" s="51">
        <f>+E17-C17</f>
        <v>16193</v>
      </c>
      <c r="E17" s="15">
        <f>+SUM('[3]FORMATO PRESUPUESTO VS EJERCIDO'!$D$40:$D$43)</f>
        <v>17693</v>
      </c>
      <c r="F17" s="15">
        <f>+SUM('[2]EdoRes - Profit or Loss St.'!$C$89:$C$97)</f>
        <v>99</v>
      </c>
      <c r="G17" s="15">
        <f>+SUM('[3]FORMATO PRESUPUESTO VS EJERCIDO'!$AO$40:$AO$43)</f>
        <v>99</v>
      </c>
      <c r="H17" s="15">
        <f>+E17-F17</f>
        <v>17594</v>
      </c>
      <c r="J17" s="51"/>
    </row>
    <row r="18" spans="1:10" x14ac:dyDescent="0.2">
      <c r="A18" s="5"/>
      <c r="B18" s="11" t="s">
        <v>87</v>
      </c>
      <c r="C18" s="15">
        <v>0</v>
      </c>
      <c r="D18" s="51">
        <f t="shared" si="0"/>
        <v>0</v>
      </c>
      <c r="E18" s="15">
        <v>0</v>
      </c>
      <c r="F18" s="15">
        <v>0</v>
      </c>
      <c r="G18" s="15">
        <v>0</v>
      </c>
      <c r="H18" s="15">
        <f t="shared" si="1"/>
        <v>0</v>
      </c>
      <c r="J18" s="51"/>
    </row>
    <row r="19" spans="1:10" x14ac:dyDescent="0.2">
      <c r="A19" s="5"/>
      <c r="B19" s="11" t="s">
        <v>88</v>
      </c>
      <c r="C19" s="15">
        <f>+SUM('[1]FORMATO PRESUPUESTO VS EJERCIDO'!C44:C45)</f>
        <v>37500</v>
      </c>
      <c r="D19" s="51">
        <f>+E19-C19</f>
        <v>2000</v>
      </c>
      <c r="E19" s="15">
        <f>+SUM('[3]FORMATO PRESUPUESTO VS EJERCIDO'!$D$44:$D$45)</f>
        <v>39500</v>
      </c>
      <c r="F19" s="15">
        <f>+SUM('[2]EdoRes - Profit or Loss St.'!$C$104:$C$106)</f>
        <v>28700.67</v>
      </c>
      <c r="G19" s="15">
        <f>+SUM('[3]FORMATO PRESUPUESTO VS EJERCIDO'!$AO$44:$AO$45)</f>
        <v>28700.67</v>
      </c>
      <c r="H19" s="15">
        <f>+E19-F19</f>
        <v>10799.330000000002</v>
      </c>
      <c r="J19" s="51"/>
    </row>
    <row r="20" spans="1:10" x14ac:dyDescent="0.2">
      <c r="A20" s="5"/>
      <c r="B20" s="11" t="s">
        <v>89</v>
      </c>
      <c r="C20" s="15"/>
      <c r="D20" s="51">
        <f t="shared" si="0"/>
        <v>0</v>
      </c>
      <c r="E20" s="15"/>
      <c r="F20" s="15"/>
      <c r="G20" s="15"/>
      <c r="H20" s="15">
        <f t="shared" si="1"/>
        <v>0</v>
      </c>
      <c r="J20" s="51"/>
    </row>
    <row r="21" spans="1:10" x14ac:dyDescent="0.2">
      <c r="A21" s="5"/>
      <c r="B21" s="11" t="s">
        <v>90</v>
      </c>
      <c r="C21" s="15"/>
      <c r="D21" s="51">
        <f t="shared" si="0"/>
        <v>0</v>
      </c>
      <c r="E21" s="15"/>
      <c r="F21" s="15"/>
      <c r="G21" s="15"/>
      <c r="H21" s="15">
        <f t="shared" si="1"/>
        <v>0</v>
      </c>
      <c r="J21" s="51"/>
    </row>
    <row r="22" spans="1:10" x14ac:dyDescent="0.2">
      <c r="A22" s="5"/>
      <c r="B22" s="11" t="s">
        <v>143</v>
      </c>
      <c r="C22" s="15">
        <f>+SUM('[1]FORMATO PRESUPUESTO VS EJERCIDO'!C48:C52)</f>
        <v>10000</v>
      </c>
      <c r="D22" s="51">
        <f>+E22-C22</f>
        <v>2583</v>
      </c>
      <c r="E22" s="15">
        <f>+SUM('[3]FORMATO PRESUPUESTO VS EJERCIDO'!$D$48:$D$52)</f>
        <v>12583</v>
      </c>
      <c r="F22" s="15">
        <f>+SUM('[2]EdoRes - Profit or Loss St.'!$C$114:$C$124)</f>
        <v>2430.84</v>
      </c>
      <c r="G22" s="15">
        <f>+SUM('[3]FORMATO PRESUPUESTO VS EJERCIDO'!$AO$48:$AO$52)</f>
        <v>2430.84</v>
      </c>
      <c r="H22" s="15">
        <f>+E22-F22</f>
        <v>10152.16</v>
      </c>
      <c r="J22" s="51"/>
    </row>
    <row r="23" spans="1:10" x14ac:dyDescent="0.2">
      <c r="A23" s="50" t="s">
        <v>71</v>
      </c>
      <c r="B23" s="7"/>
      <c r="C23" s="15"/>
      <c r="D23" s="51"/>
      <c r="E23" s="15"/>
      <c r="F23" s="15"/>
      <c r="G23" s="15"/>
      <c r="H23" s="15">
        <f t="shared" si="1"/>
        <v>0</v>
      </c>
      <c r="J23" s="51"/>
    </row>
    <row r="24" spans="1:10" x14ac:dyDescent="0.2">
      <c r="A24" s="5"/>
      <c r="B24" s="11" t="s">
        <v>91</v>
      </c>
      <c r="C24" s="15">
        <f>+SUM('[1]FORMATO PRESUPUESTO VS EJERCIDO'!C53:C58)</f>
        <v>88000</v>
      </c>
      <c r="D24" s="51">
        <f t="shared" ref="D24:D36" si="2">+E24-C24</f>
        <v>-6849</v>
      </c>
      <c r="E24" s="15">
        <f>+SUM('[3]FORMATO PRESUPUESTO VS EJERCIDO'!$D$53:$D$58)</f>
        <v>81151</v>
      </c>
      <c r="F24" s="15">
        <f>+SUM('[2]EdoRes - Profit or Loss St.'!$C$125:$C$136)</f>
        <v>52347.97</v>
      </c>
      <c r="G24" s="15">
        <f>+SUM('[3]FORMATO PRESUPUESTO VS EJERCIDO'!$AO$53:$AO$58)</f>
        <v>52347.97</v>
      </c>
      <c r="H24" s="15">
        <f t="shared" ref="H24:H32" si="3">+E24-F24</f>
        <v>28803.03</v>
      </c>
      <c r="J24" s="51"/>
    </row>
    <row r="25" spans="1:10" x14ac:dyDescent="0.2">
      <c r="A25" s="5"/>
      <c r="B25" s="11" t="s">
        <v>92</v>
      </c>
      <c r="C25" s="15">
        <f>+SUM('[1]FORMATO PRESUPUESTO VS EJERCIDO'!C59:C61)</f>
        <v>5000</v>
      </c>
      <c r="D25" s="51">
        <f t="shared" si="2"/>
        <v>4000</v>
      </c>
      <c r="E25" s="15">
        <f>+SUM('[3]FORMATO PRESUPUESTO VS EJERCIDO'!$D$59:$D$61)</f>
        <v>9000</v>
      </c>
      <c r="F25" s="15">
        <f>+SUM('[2]EdoRes - Profit or Loss St.'!$C$137:$C$145)</f>
        <v>5220</v>
      </c>
      <c r="G25" s="15">
        <f>+SUM('[3]FORMATO PRESUPUESTO VS EJERCIDO'!$AO$59:$AO$61)</f>
        <v>5220</v>
      </c>
      <c r="H25" s="15">
        <f t="shared" si="3"/>
        <v>3780</v>
      </c>
      <c r="J25" s="51"/>
    </row>
    <row r="26" spans="1:10" x14ac:dyDescent="0.2">
      <c r="A26" s="5"/>
      <c r="B26" s="11" t="s">
        <v>93</v>
      </c>
      <c r="C26" s="15">
        <f>+SUM('[1]FORMATO PRESUPUESTO VS EJERCIDO'!C62:C72)</f>
        <v>394900</v>
      </c>
      <c r="D26" s="51">
        <f t="shared" si="2"/>
        <v>-8133</v>
      </c>
      <c r="E26" s="15">
        <f>+SUM('[3]FORMATO PRESUPUESTO VS EJERCIDO'!$D$62:$D$72)</f>
        <v>386767</v>
      </c>
      <c r="F26" s="15">
        <f>+SUM('[2]EdoRes - Profit or Loss St.'!$C$146:$C$158)</f>
        <v>281150.28000000003</v>
      </c>
      <c r="G26" s="15">
        <f>+SUM('[3]FORMATO PRESUPUESTO VS EJERCIDO'!$AO$62:$AO$72)</f>
        <v>281150.28000000003</v>
      </c>
      <c r="H26" s="15">
        <f t="shared" si="3"/>
        <v>105616.71999999997</v>
      </c>
      <c r="J26" s="51"/>
    </row>
    <row r="27" spans="1:10" x14ac:dyDescent="0.2">
      <c r="A27" s="5"/>
      <c r="B27" s="11" t="s">
        <v>94</v>
      </c>
      <c r="C27" s="15">
        <f>+SUM('[1]FORMATO PRESUPUESTO VS EJERCIDO'!C73:C76)</f>
        <v>31000</v>
      </c>
      <c r="D27" s="51">
        <f t="shared" si="2"/>
        <v>-2773</v>
      </c>
      <c r="E27" s="15">
        <f>+SUM('[3]FORMATO PRESUPUESTO VS EJERCIDO'!$D$73:$D$76)</f>
        <v>28227</v>
      </c>
      <c r="F27" s="15">
        <f>+SUM('[2]EdoRes - Profit or Loss St.'!$C$159:$C$170)</f>
        <v>26089.38</v>
      </c>
      <c r="G27" s="15">
        <f>+SUM('[3]FORMATO PRESUPUESTO VS EJERCIDO'!$AO$73:$AO$76)</f>
        <v>26089.38</v>
      </c>
      <c r="H27" s="15">
        <f t="shared" si="3"/>
        <v>2137.619999999999</v>
      </c>
      <c r="J27" s="51"/>
    </row>
    <row r="28" spans="1:10" x14ac:dyDescent="0.2">
      <c r="A28" s="5"/>
      <c r="B28" s="11" t="s">
        <v>95</v>
      </c>
      <c r="C28" s="15">
        <f>+SUM('[1]FORMATO PRESUPUESTO VS EJERCIDO'!C77:C83)</f>
        <v>41500</v>
      </c>
      <c r="D28" s="51">
        <f t="shared" si="2"/>
        <v>2500</v>
      </c>
      <c r="E28" s="15">
        <f>+SUM('[3]FORMATO PRESUPUESTO VS EJERCIDO'!$D$77:$D$83)</f>
        <v>44000</v>
      </c>
      <c r="F28" s="15">
        <f>+SUM('[2]EdoRes - Profit or Loss St.'!$C$171:$C$181)</f>
        <v>12337</v>
      </c>
      <c r="G28" s="15">
        <f>+SUM('[3]FORMATO PRESUPUESTO VS EJERCIDO'!$AO$77:$AO$83)</f>
        <v>12337</v>
      </c>
      <c r="H28" s="15">
        <f t="shared" si="3"/>
        <v>31663</v>
      </c>
      <c r="J28" s="51"/>
    </row>
    <row r="29" spans="1:10" x14ac:dyDescent="0.2">
      <c r="A29" s="5"/>
      <c r="B29" s="11" t="s">
        <v>96</v>
      </c>
      <c r="C29" s="15">
        <f>+SUM('[1]FORMATO PRESUPUESTO VS EJERCIDO'!C84:C87)</f>
        <v>116000</v>
      </c>
      <c r="D29" s="51">
        <f t="shared" si="2"/>
        <v>-21138</v>
      </c>
      <c r="E29" s="15">
        <f>+SUM('[3]FORMATO PRESUPUESTO VS EJERCIDO'!$D$84:$D$87)</f>
        <v>94862</v>
      </c>
      <c r="F29" s="15">
        <f>+SUM('[2]EdoRes - Profit or Loss St.'!$C$182:$C$188)</f>
        <v>23414.02</v>
      </c>
      <c r="G29" s="15">
        <f>+SUM('[3]FORMATO PRESUPUESTO VS EJERCIDO'!$AO$84:$AO$87)</f>
        <v>23414.019999999997</v>
      </c>
      <c r="H29" s="15">
        <f t="shared" si="3"/>
        <v>71447.98</v>
      </c>
      <c r="J29" s="51"/>
    </row>
    <row r="30" spans="1:10" x14ac:dyDescent="0.2">
      <c r="A30" s="5"/>
      <c r="B30" s="11" t="s">
        <v>97</v>
      </c>
      <c r="C30" s="15">
        <f>+SUM('[1]FORMATO PRESUPUESTO VS EJERCIDO'!C88:C93)</f>
        <v>9500</v>
      </c>
      <c r="D30" s="51">
        <f t="shared" si="2"/>
        <v>5756</v>
      </c>
      <c r="E30" s="15">
        <f>+SUM('[3]FORMATO PRESUPUESTO VS EJERCIDO'!$D$88:$D$93)</f>
        <v>15256</v>
      </c>
      <c r="F30" s="15">
        <f>+SUM('[2]EdoRes - Profit or Loss St.'!$C$189:$C$194)</f>
        <v>2049</v>
      </c>
      <c r="G30" s="15">
        <f>+SUM('[3]FORMATO PRESUPUESTO VS EJERCIDO'!$AO$88:$AO$93)</f>
        <v>2049</v>
      </c>
      <c r="H30" s="15">
        <f t="shared" si="3"/>
        <v>13207</v>
      </c>
      <c r="J30" s="51"/>
    </row>
    <row r="31" spans="1:10" x14ac:dyDescent="0.2">
      <c r="A31" s="5"/>
      <c r="B31" s="11" t="s">
        <v>98</v>
      </c>
      <c r="C31" s="15">
        <f>+SUM('[1]FORMATO PRESUPUESTO VS EJERCIDO'!C94:C100)</f>
        <v>130910</v>
      </c>
      <c r="D31" s="51">
        <f t="shared" si="2"/>
        <v>-21539</v>
      </c>
      <c r="E31" s="15">
        <f>+SUM('[3]FORMATO PRESUPUESTO VS EJERCIDO'!$D$94:$D$100)</f>
        <v>109371</v>
      </c>
      <c r="F31" s="15">
        <f>+SUM('[2]EdoRes - Profit or Loss St.'!$C$195:$C$201)</f>
        <v>31888.760000000002</v>
      </c>
      <c r="G31" s="15">
        <f>+SUM('[3]FORMATO PRESUPUESTO VS EJERCIDO'!$AO$94:$AO$100)</f>
        <v>31888.760000000002</v>
      </c>
      <c r="H31" s="15">
        <f t="shared" si="3"/>
        <v>77482.239999999991</v>
      </c>
      <c r="J31" s="51"/>
    </row>
    <row r="32" spans="1:10" x14ac:dyDescent="0.2">
      <c r="A32" s="5"/>
      <c r="B32" s="11" t="s">
        <v>19</v>
      </c>
      <c r="C32" s="15">
        <f>+SUM('[1]FORMATO PRESUPUESTO VS EJERCIDO'!C101:C102)</f>
        <v>83586.217713511011</v>
      </c>
      <c r="D32" s="51">
        <f t="shared" si="2"/>
        <v>0</v>
      </c>
      <c r="E32" s="15">
        <f>+SUM('[3]FORMATO PRESUPUESTO VS EJERCIDO'!$D$101:$D$102)</f>
        <v>83586.217713511011</v>
      </c>
      <c r="F32" s="15">
        <f>+SUM('[2]EdoRes - Profit or Loss St.'!$C$202:$C$208)</f>
        <v>53623.48</v>
      </c>
      <c r="G32" s="15">
        <f>+SUM('[3]FORMATO PRESUPUESTO VS EJERCIDO'!$AO$101:$AO$102)</f>
        <v>53623.48</v>
      </c>
      <c r="H32" s="15">
        <f t="shared" si="3"/>
        <v>29962.737713511007</v>
      </c>
      <c r="J32" s="51"/>
    </row>
    <row r="33" spans="1:10" x14ac:dyDescent="0.2">
      <c r="A33" s="50" t="s">
        <v>72</v>
      </c>
      <c r="B33" s="7"/>
      <c r="C33" s="15"/>
      <c r="D33" s="51">
        <f t="shared" si="2"/>
        <v>0</v>
      </c>
      <c r="E33" s="15"/>
      <c r="F33" s="15"/>
      <c r="G33" s="15"/>
      <c r="H33" s="15">
        <f t="shared" si="1"/>
        <v>0</v>
      </c>
      <c r="J33" s="51"/>
    </row>
    <row r="34" spans="1:10" x14ac:dyDescent="0.2">
      <c r="A34" s="5"/>
      <c r="B34" s="11" t="s">
        <v>99</v>
      </c>
      <c r="C34" s="15"/>
      <c r="D34" s="51">
        <f t="shared" si="2"/>
        <v>0</v>
      </c>
      <c r="E34" s="15"/>
      <c r="F34" s="15"/>
      <c r="G34" s="15"/>
      <c r="H34" s="15">
        <f t="shared" si="1"/>
        <v>0</v>
      </c>
      <c r="J34" s="51"/>
    </row>
    <row r="35" spans="1:10" x14ac:dyDescent="0.2">
      <c r="A35" s="5"/>
      <c r="B35" s="11" t="s">
        <v>100</v>
      </c>
      <c r="C35" s="15"/>
      <c r="D35" s="51">
        <f t="shared" si="2"/>
        <v>0</v>
      </c>
      <c r="E35" s="15"/>
      <c r="F35" s="15"/>
      <c r="G35" s="15"/>
      <c r="H35" s="15">
        <f t="shared" si="1"/>
        <v>0</v>
      </c>
      <c r="J35" s="51"/>
    </row>
    <row r="36" spans="1:10" x14ac:dyDescent="0.2">
      <c r="A36" s="5"/>
      <c r="B36" s="11" t="s">
        <v>101</v>
      </c>
      <c r="C36" s="15"/>
      <c r="D36" s="51">
        <f t="shared" si="2"/>
        <v>0</v>
      </c>
      <c r="E36" s="15"/>
      <c r="F36" s="15"/>
      <c r="G36" s="15"/>
      <c r="H36" s="15">
        <f t="shared" si="1"/>
        <v>0</v>
      </c>
      <c r="J36" s="51"/>
    </row>
    <row r="37" spans="1:10" x14ac:dyDescent="0.2">
      <c r="A37" s="5"/>
      <c r="B37" s="11" t="s">
        <v>102</v>
      </c>
      <c r="C37" s="15"/>
      <c r="D37" s="51">
        <f t="shared" si="0"/>
        <v>0</v>
      </c>
      <c r="E37" s="15"/>
      <c r="F37" s="15"/>
      <c r="G37" s="15"/>
      <c r="H37" s="15">
        <f t="shared" si="1"/>
        <v>0</v>
      </c>
      <c r="J37" s="51"/>
    </row>
    <row r="38" spans="1:10" x14ac:dyDescent="0.2">
      <c r="A38" s="5"/>
      <c r="B38" s="11" t="s">
        <v>41</v>
      </c>
      <c r="C38" s="15"/>
      <c r="D38" s="51">
        <f t="shared" si="0"/>
        <v>0</v>
      </c>
      <c r="E38" s="15"/>
      <c r="F38" s="15"/>
      <c r="G38" s="15"/>
      <c r="H38" s="15">
        <f t="shared" si="1"/>
        <v>0</v>
      </c>
      <c r="J38" s="51"/>
    </row>
    <row r="39" spans="1:10" x14ac:dyDescent="0.2">
      <c r="A39" s="5"/>
      <c r="B39" s="11" t="s">
        <v>103</v>
      </c>
      <c r="C39" s="15"/>
      <c r="D39" s="51">
        <f t="shared" si="0"/>
        <v>0</v>
      </c>
      <c r="E39" s="15"/>
      <c r="F39" s="15"/>
      <c r="G39" s="15"/>
      <c r="H39" s="15">
        <f t="shared" si="1"/>
        <v>0</v>
      </c>
      <c r="J39" s="51"/>
    </row>
    <row r="40" spans="1:10" x14ac:dyDescent="0.2">
      <c r="A40" s="5"/>
      <c r="B40" s="11" t="s">
        <v>104</v>
      </c>
      <c r="C40" s="15"/>
      <c r="D40" s="51">
        <f t="shared" si="0"/>
        <v>0</v>
      </c>
      <c r="E40" s="15"/>
      <c r="F40" s="15"/>
      <c r="G40" s="15"/>
      <c r="H40" s="15">
        <f t="shared" si="1"/>
        <v>0</v>
      </c>
      <c r="J40" s="51"/>
    </row>
    <row r="41" spans="1:10" x14ac:dyDescent="0.2">
      <c r="A41" s="5"/>
      <c r="B41" s="11" t="s">
        <v>37</v>
      </c>
      <c r="C41" s="15"/>
      <c r="D41" s="51">
        <f t="shared" si="0"/>
        <v>0</v>
      </c>
      <c r="E41" s="15"/>
      <c r="F41" s="15"/>
      <c r="G41" s="15"/>
      <c r="H41" s="15">
        <f t="shared" si="1"/>
        <v>0</v>
      </c>
      <c r="J41" s="51"/>
    </row>
    <row r="42" spans="1:10" x14ac:dyDescent="0.2">
      <c r="A42" s="5"/>
      <c r="B42" s="11" t="s">
        <v>105</v>
      </c>
      <c r="C42" s="15"/>
      <c r="D42" s="51">
        <f t="shared" si="0"/>
        <v>0</v>
      </c>
      <c r="E42" s="15"/>
      <c r="F42" s="15"/>
      <c r="G42" s="15"/>
      <c r="H42" s="15">
        <f t="shared" si="1"/>
        <v>0</v>
      </c>
      <c r="J42" s="51"/>
    </row>
    <row r="43" spans="1:10" x14ac:dyDescent="0.2">
      <c r="A43" s="50" t="s">
        <v>73</v>
      </c>
      <c r="B43" s="7"/>
      <c r="C43" s="15"/>
      <c r="D43" s="51">
        <f t="shared" si="0"/>
        <v>0</v>
      </c>
      <c r="E43" s="15"/>
      <c r="F43" s="15"/>
      <c r="G43" s="15"/>
      <c r="H43" s="15">
        <f t="shared" si="1"/>
        <v>0</v>
      </c>
      <c r="J43" s="51"/>
    </row>
    <row r="44" spans="1:10" x14ac:dyDescent="0.2">
      <c r="A44" s="5"/>
      <c r="B44" s="11" t="s">
        <v>106</v>
      </c>
      <c r="C44" s="15">
        <f>+SUM('[1]FORMATO PRESUPUESTO VS EJERCIDO'!C104:C106)</f>
        <v>5000</v>
      </c>
      <c r="D44" s="51">
        <f>+E44-C44</f>
        <v>24089</v>
      </c>
      <c r="E44" s="15">
        <f>+SUM('[3]FORMATO PRESUPUESTO VS EJERCIDO'!$D$104:$D$106)</f>
        <v>29089</v>
      </c>
      <c r="F44" s="15">
        <v>22044.059999999998</v>
      </c>
      <c r="G44" s="15">
        <v>22044.059999999998</v>
      </c>
      <c r="H44" s="15">
        <f>+E44-F44</f>
        <v>7044.9400000000023</v>
      </c>
      <c r="J44" s="51"/>
    </row>
    <row r="45" spans="1:10" x14ac:dyDescent="0.2">
      <c r="A45" s="5"/>
      <c r="B45" s="11" t="s">
        <v>107</v>
      </c>
      <c r="C45" s="15">
        <f>+SUM('[1]FORMATO PRESUPUESTO VS EJERCIDO'!C107:C109)</f>
        <v>3500</v>
      </c>
      <c r="D45" s="51">
        <f>+E45-C45</f>
        <v>0</v>
      </c>
      <c r="E45" s="15">
        <f>+SUM('[1]FORMATO PRESUPUESTO VS EJERCIDO'!D107:D109)</f>
        <v>3500</v>
      </c>
      <c r="F45" s="15">
        <v>0</v>
      </c>
      <c r="G45" s="15">
        <v>0</v>
      </c>
      <c r="H45" s="15">
        <f>+E45-F45</f>
        <v>3500</v>
      </c>
      <c r="J45" s="51"/>
    </row>
    <row r="46" spans="1:10" x14ac:dyDescent="0.2">
      <c r="A46" s="5"/>
      <c r="B46" s="11" t="s">
        <v>108</v>
      </c>
      <c r="C46" s="15">
        <v>0</v>
      </c>
      <c r="D46" s="51">
        <f t="shared" si="0"/>
        <v>0</v>
      </c>
      <c r="E46" s="15">
        <v>0</v>
      </c>
      <c r="F46" s="15">
        <v>0</v>
      </c>
      <c r="G46" s="15">
        <v>0</v>
      </c>
      <c r="H46" s="15">
        <f t="shared" si="1"/>
        <v>0</v>
      </c>
      <c r="J46" s="51"/>
    </row>
    <row r="47" spans="1:10" x14ac:dyDescent="0.2">
      <c r="A47" s="5"/>
      <c r="B47" s="11" t="s">
        <v>109</v>
      </c>
      <c r="C47" s="15">
        <f>+SUM('[1]FORMATO PRESUPUESTO VS EJERCIDO'!C110)</f>
        <v>0</v>
      </c>
      <c r="D47" s="51">
        <f>+E47-C47</f>
        <v>0</v>
      </c>
      <c r="E47" s="15">
        <f>+SUM('[1]FORMATO PRESUPUESTO VS EJERCIDO'!D110)</f>
        <v>0</v>
      </c>
      <c r="F47" s="15">
        <v>0</v>
      </c>
      <c r="G47" s="15">
        <v>0</v>
      </c>
      <c r="H47" s="15">
        <f>+E47-F47</f>
        <v>0</v>
      </c>
      <c r="J47" s="51"/>
    </row>
    <row r="48" spans="1:10" x14ac:dyDescent="0.2">
      <c r="A48" s="5"/>
      <c r="B48" s="11" t="s">
        <v>110</v>
      </c>
      <c r="C48" s="15"/>
      <c r="D48" s="51">
        <f t="shared" si="0"/>
        <v>0</v>
      </c>
      <c r="E48" s="15"/>
      <c r="F48" s="15"/>
      <c r="G48" s="15"/>
      <c r="H48" s="15">
        <f t="shared" si="1"/>
        <v>0</v>
      </c>
      <c r="J48" s="51"/>
    </row>
    <row r="49" spans="1:10" x14ac:dyDescent="0.2">
      <c r="A49" s="5"/>
      <c r="B49" s="11" t="s">
        <v>111</v>
      </c>
      <c r="C49" s="15">
        <f>+SUM('[1]FORMATO PRESUPUESTO VS EJERCIDO'!C111:C113)</f>
        <v>0</v>
      </c>
      <c r="D49" s="51">
        <f>+E49-C49</f>
        <v>8932</v>
      </c>
      <c r="E49" s="15">
        <f>+'[3]FORMATO PRESUPUESTO VS EJERCIDO'!$D$112</f>
        <v>8932</v>
      </c>
      <c r="F49" s="15">
        <v>8932</v>
      </c>
      <c r="G49" s="15">
        <f>+SUM('[3]FORMATO PRESUPUESTO VS EJERCIDO'!$AO$112:$AO$113)</f>
        <v>8932</v>
      </c>
      <c r="H49" s="15">
        <f>+E49-F49</f>
        <v>0</v>
      </c>
      <c r="J49" s="51"/>
    </row>
    <row r="50" spans="1:10" x14ac:dyDescent="0.2">
      <c r="A50" s="5"/>
      <c r="B50" s="11" t="s">
        <v>112</v>
      </c>
      <c r="C50" s="15"/>
      <c r="D50" s="51">
        <f t="shared" si="0"/>
        <v>0</v>
      </c>
      <c r="E50" s="15"/>
      <c r="F50" s="15"/>
      <c r="G50" s="15"/>
      <c r="H50" s="15">
        <f t="shared" si="1"/>
        <v>0</v>
      </c>
      <c r="J50" s="51"/>
    </row>
    <row r="51" spans="1:10" x14ac:dyDescent="0.2">
      <c r="A51" s="5"/>
      <c r="B51" s="11" t="s">
        <v>113</v>
      </c>
      <c r="C51" s="15"/>
      <c r="D51" s="51">
        <f t="shared" si="0"/>
        <v>0</v>
      </c>
      <c r="E51" s="15"/>
      <c r="F51" s="15"/>
      <c r="G51" s="15"/>
      <c r="H51" s="15">
        <f t="shared" si="1"/>
        <v>0</v>
      </c>
      <c r="J51" s="51"/>
    </row>
    <row r="52" spans="1:10" x14ac:dyDescent="0.2">
      <c r="A52" s="5"/>
      <c r="B52" s="11" t="s">
        <v>114</v>
      </c>
      <c r="C52" s="15">
        <f>+SUM('[1]FORMATO PRESUPUESTO VS EJERCIDO'!C114)</f>
        <v>13000</v>
      </c>
      <c r="D52" s="51">
        <f>+E52-C52</f>
        <v>-2850</v>
      </c>
      <c r="E52" s="15">
        <f>+'[3]FORMATO PRESUPUESTO VS EJERCIDO'!$D$114</f>
        <v>10150</v>
      </c>
      <c r="F52" s="15">
        <v>10150</v>
      </c>
      <c r="G52" s="15">
        <v>10150</v>
      </c>
      <c r="H52" s="15">
        <f>+E52-F52</f>
        <v>0</v>
      </c>
      <c r="J52" s="51"/>
    </row>
    <row r="53" spans="1:10" x14ac:dyDescent="0.2">
      <c r="A53" s="50" t="s">
        <v>74</v>
      </c>
      <c r="B53" s="7"/>
      <c r="C53" s="15"/>
      <c r="D53" s="15"/>
      <c r="E53" s="15"/>
      <c r="F53" s="15"/>
      <c r="G53" s="15"/>
      <c r="H53" s="15"/>
      <c r="J53" s="51"/>
    </row>
    <row r="54" spans="1:10" x14ac:dyDescent="0.2">
      <c r="A54" s="5"/>
      <c r="B54" s="11" t="s">
        <v>115</v>
      </c>
      <c r="C54" s="15"/>
      <c r="D54" s="15"/>
      <c r="E54" s="15"/>
      <c r="F54" s="15"/>
      <c r="G54" s="15"/>
      <c r="H54" s="15"/>
      <c r="J54" s="51"/>
    </row>
    <row r="55" spans="1:10" x14ac:dyDescent="0.2">
      <c r="A55" s="5"/>
      <c r="B55" s="11" t="s">
        <v>116</v>
      </c>
      <c r="C55" s="15"/>
      <c r="D55" s="15"/>
      <c r="E55" s="15"/>
      <c r="F55" s="15"/>
      <c r="G55" s="15"/>
      <c r="H55" s="15"/>
      <c r="J55" s="51"/>
    </row>
    <row r="56" spans="1:10" x14ac:dyDescent="0.2">
      <c r="A56" s="5"/>
      <c r="B56" s="11" t="s">
        <v>117</v>
      </c>
      <c r="C56" s="15"/>
      <c r="D56" s="15"/>
      <c r="E56" s="15"/>
      <c r="F56" s="15"/>
      <c r="G56" s="15"/>
      <c r="H56" s="15"/>
      <c r="J56" s="51"/>
    </row>
    <row r="57" spans="1:10" x14ac:dyDescent="0.2">
      <c r="A57" s="50" t="s">
        <v>75</v>
      </c>
      <c r="B57" s="7"/>
      <c r="C57" s="15"/>
      <c r="D57" s="15"/>
      <c r="E57" s="15"/>
      <c r="F57" s="15"/>
      <c r="G57" s="15"/>
      <c r="H57" s="15"/>
      <c r="J57" s="51"/>
    </row>
    <row r="58" spans="1:10" x14ac:dyDescent="0.2">
      <c r="A58" s="5"/>
      <c r="B58" s="11" t="s">
        <v>118</v>
      </c>
      <c r="C58" s="15"/>
      <c r="D58" s="15"/>
      <c r="E58" s="15"/>
      <c r="F58" s="15"/>
      <c r="G58" s="15"/>
      <c r="H58" s="15"/>
      <c r="J58" s="51"/>
    </row>
    <row r="59" spans="1:10" x14ac:dyDescent="0.2">
      <c r="A59" s="5"/>
      <c r="B59" s="11" t="s">
        <v>119</v>
      </c>
      <c r="C59" s="15"/>
      <c r="D59" s="15"/>
      <c r="E59" s="15"/>
      <c r="F59" s="15"/>
      <c r="G59" s="15"/>
      <c r="H59" s="15"/>
      <c r="J59" s="51"/>
    </row>
    <row r="60" spans="1:10" x14ac:dyDescent="0.2">
      <c r="A60" s="5"/>
      <c r="B60" s="11" t="s">
        <v>120</v>
      </c>
      <c r="C60" s="15"/>
      <c r="D60" s="15"/>
      <c r="E60" s="15"/>
      <c r="F60" s="15"/>
      <c r="G60" s="15"/>
      <c r="H60" s="15"/>
      <c r="J60" s="51"/>
    </row>
    <row r="61" spans="1:10" x14ac:dyDescent="0.2">
      <c r="A61" s="5"/>
      <c r="B61" s="11" t="s">
        <v>121</v>
      </c>
      <c r="C61" s="15"/>
      <c r="D61" s="15"/>
      <c r="E61" s="15"/>
      <c r="F61" s="15"/>
      <c r="G61" s="15"/>
      <c r="H61" s="15"/>
      <c r="J61" s="51"/>
    </row>
    <row r="62" spans="1:10" x14ac:dyDescent="0.2">
      <c r="A62" s="5"/>
      <c r="B62" s="11" t="s">
        <v>122</v>
      </c>
      <c r="C62" s="15"/>
      <c r="D62" s="15"/>
      <c r="E62" s="15"/>
      <c r="F62" s="15"/>
      <c r="G62" s="15"/>
      <c r="H62" s="15"/>
      <c r="J62" s="51"/>
    </row>
    <row r="63" spans="1:10" x14ac:dyDescent="0.2">
      <c r="A63" s="5"/>
      <c r="B63" s="11" t="s">
        <v>123</v>
      </c>
      <c r="C63" s="15"/>
      <c r="D63" s="15"/>
      <c r="E63" s="15"/>
      <c r="F63" s="15"/>
      <c r="G63" s="15"/>
      <c r="H63" s="15"/>
      <c r="J63" s="51"/>
    </row>
    <row r="64" spans="1:10" x14ac:dyDescent="0.2">
      <c r="A64" s="5"/>
      <c r="B64" s="11" t="s">
        <v>124</v>
      </c>
      <c r="C64" s="15"/>
      <c r="D64" s="15"/>
      <c r="E64" s="15"/>
      <c r="F64" s="15"/>
      <c r="G64" s="15"/>
      <c r="H64" s="15"/>
      <c r="J64" s="51"/>
    </row>
    <row r="65" spans="1:10" x14ac:dyDescent="0.2">
      <c r="A65" s="50" t="s">
        <v>76</v>
      </c>
      <c r="B65" s="7"/>
      <c r="C65" s="15"/>
      <c r="D65" s="15"/>
      <c r="E65" s="15"/>
      <c r="F65" s="15"/>
      <c r="G65" s="15"/>
      <c r="H65" s="15"/>
      <c r="J65" s="51"/>
    </row>
    <row r="66" spans="1:10" x14ac:dyDescent="0.2">
      <c r="A66" s="5"/>
      <c r="B66" s="11" t="s">
        <v>38</v>
      </c>
      <c r="C66" s="15"/>
      <c r="D66" s="15"/>
      <c r="E66" s="15"/>
      <c r="F66" s="15"/>
      <c r="G66" s="15"/>
      <c r="H66" s="15"/>
      <c r="J66" s="51"/>
    </row>
    <row r="67" spans="1:10" x14ac:dyDescent="0.2">
      <c r="A67" s="5"/>
      <c r="B67" s="11" t="s">
        <v>39</v>
      </c>
      <c r="C67" s="15"/>
      <c r="D67" s="15"/>
      <c r="E67" s="15"/>
      <c r="F67" s="15"/>
      <c r="G67" s="15"/>
      <c r="H67" s="15"/>
      <c r="J67" s="51"/>
    </row>
    <row r="68" spans="1:10" x14ac:dyDescent="0.2">
      <c r="A68" s="5"/>
      <c r="B68" s="11" t="s">
        <v>40</v>
      </c>
      <c r="C68" s="15"/>
      <c r="D68" s="15"/>
      <c r="E68" s="15"/>
      <c r="F68" s="15"/>
      <c r="G68" s="15"/>
      <c r="H68" s="15"/>
      <c r="J68" s="51"/>
    </row>
    <row r="69" spans="1:10" x14ac:dyDescent="0.2">
      <c r="A69" s="50" t="s">
        <v>77</v>
      </c>
      <c r="B69" s="7"/>
      <c r="C69" s="15"/>
      <c r="D69" s="15"/>
      <c r="E69" s="15"/>
      <c r="F69" s="15"/>
      <c r="G69" s="15"/>
      <c r="H69" s="15"/>
      <c r="J69" s="51"/>
    </row>
    <row r="70" spans="1:10" x14ac:dyDescent="0.2">
      <c r="A70" s="5"/>
      <c r="B70" s="11" t="s">
        <v>125</v>
      </c>
      <c r="C70" s="15"/>
      <c r="D70" s="15"/>
      <c r="E70" s="15"/>
      <c r="F70" s="15"/>
      <c r="G70" s="15"/>
      <c r="H70" s="15"/>
      <c r="J70" s="51"/>
    </row>
    <row r="71" spans="1:10" x14ac:dyDescent="0.2">
      <c r="A71" s="5"/>
      <c r="B71" s="11" t="s">
        <v>126</v>
      </c>
      <c r="C71" s="15"/>
      <c r="D71" s="15"/>
      <c r="E71" s="15"/>
      <c r="F71" s="15"/>
      <c r="G71" s="15"/>
      <c r="H71" s="15"/>
      <c r="J71" s="51"/>
    </row>
    <row r="72" spans="1:10" x14ac:dyDescent="0.2">
      <c r="A72" s="5"/>
      <c r="B72" s="11" t="s">
        <v>127</v>
      </c>
      <c r="C72" s="15"/>
      <c r="D72" s="15"/>
      <c r="E72" s="15"/>
      <c r="F72" s="15"/>
      <c r="G72" s="15"/>
      <c r="H72" s="15"/>
      <c r="J72" s="51"/>
    </row>
    <row r="73" spans="1:10" x14ac:dyDescent="0.2">
      <c r="A73" s="5"/>
      <c r="B73" s="11" t="s">
        <v>128</v>
      </c>
      <c r="C73" s="15"/>
      <c r="D73" s="15"/>
      <c r="E73" s="15"/>
      <c r="F73" s="15"/>
      <c r="G73" s="15"/>
      <c r="H73" s="15"/>
    </row>
    <row r="74" spans="1:10" x14ac:dyDescent="0.2">
      <c r="A74" s="5"/>
      <c r="B74" s="11" t="s">
        <v>129</v>
      </c>
      <c r="C74" s="15"/>
      <c r="D74" s="15"/>
      <c r="E74" s="15"/>
      <c r="F74" s="15"/>
      <c r="G74" s="15"/>
      <c r="H74" s="15"/>
    </row>
    <row r="75" spans="1:10" x14ac:dyDescent="0.2">
      <c r="A75" s="5"/>
      <c r="B75" s="11" t="s">
        <v>130</v>
      </c>
      <c r="C75" s="15"/>
      <c r="D75" s="15"/>
      <c r="E75" s="15"/>
      <c r="F75" s="15"/>
      <c r="G75" s="15"/>
      <c r="H75" s="15"/>
    </row>
    <row r="76" spans="1:10" x14ac:dyDescent="0.2">
      <c r="A76" s="6"/>
      <c r="B76" s="12" t="s">
        <v>131</v>
      </c>
      <c r="C76" s="16"/>
      <c r="D76" s="16"/>
      <c r="E76" s="16"/>
      <c r="F76" s="16"/>
      <c r="G76" s="16"/>
      <c r="H76" s="16"/>
    </row>
    <row r="77" spans="1:10" x14ac:dyDescent="0.2">
      <c r="A77" s="8"/>
      <c r="B77" s="13" t="s">
        <v>61</v>
      </c>
      <c r="C77" s="17">
        <f t="shared" ref="C77:H77" si="4">+SUM(C6:C76)</f>
        <v>9554704.1175970603</v>
      </c>
      <c r="D77" s="17">
        <f t="shared" si="4"/>
        <v>204228.2</v>
      </c>
      <c r="E77" s="17">
        <f t="shared" si="4"/>
        <v>9758932.3175970595</v>
      </c>
      <c r="F77" s="17">
        <f t="shared" si="4"/>
        <v>6484942.919999999</v>
      </c>
      <c r="G77" s="17">
        <f t="shared" si="4"/>
        <v>6427217.8899999997</v>
      </c>
      <c r="H77" s="17">
        <f t="shared" si="4"/>
        <v>3273989.397597061</v>
      </c>
    </row>
    <row r="78" spans="1:10" x14ac:dyDescent="0.2">
      <c r="F78" s="51"/>
    </row>
    <row r="79" spans="1:10" x14ac:dyDescent="0.2">
      <c r="F79" s="51"/>
    </row>
    <row r="80" spans="1:10" ht="33.75" x14ac:dyDescent="0.2">
      <c r="B80" s="53" t="s">
        <v>137</v>
      </c>
      <c r="C80" s="53"/>
      <c r="D80" s="54"/>
      <c r="E80" s="54"/>
      <c r="F80" s="54"/>
    </row>
    <row r="81" spans="2:6" x14ac:dyDescent="0.2">
      <c r="B81" s="53"/>
      <c r="C81" s="53"/>
      <c r="D81" s="54"/>
      <c r="E81" s="54"/>
      <c r="F81" s="54"/>
    </row>
    <row r="82" spans="2:6" x14ac:dyDescent="0.2">
      <c r="B82" s="53" t="s">
        <v>138</v>
      </c>
      <c r="C82" s="53"/>
      <c r="D82" s="54"/>
      <c r="E82" s="54"/>
      <c r="F82" s="54" t="s">
        <v>139</v>
      </c>
    </row>
    <row r="83" spans="2:6" ht="45" x14ac:dyDescent="0.2">
      <c r="B83" s="53" t="s">
        <v>140</v>
      </c>
      <c r="C83" s="53"/>
      <c r="D83" s="54"/>
      <c r="E83" s="54"/>
      <c r="F83" s="55" t="s">
        <v>141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orientation="portrait" r:id="rId1"/>
  <ignoredErrors>
    <ignoredError sqref="C39:F40 C53:F65 C33 C37:E38 F33 H33 F34:F38 H24:H32 H22 H19 H17 C77:H77 H39:H43 H53:H65 H34:H38 H6 H10 H8 C34 E34 E33 C35:C36 E35:E36 C41:E43 E7:F7 D24:F27 E22:F22 E19:F19 E17:F17 E15:F15 F10 F9 F8 F6 F16 E14:F14 D23 G6:G43" unlockedFormula="1"/>
    <ignoredError sqref="C45:E48 C32 C22 C19 C14 C17 C9 C8 C7 C6 C15 C10 C11:C13 C16 C18 C20:C21 C23 H11:H13 H7 H9 H16 H14 H15 H18 H20:H21 H23 H44:H52 C24 C25 C26 C27 C28 C29 C30 C31 C44:D44 C50:E51 C49:D49 C52:D52 E23 F11:F13 F18 F20:F21 F23 D20:E21 D18:E18 D15 D14 D16:E16 D10 D9 D8 D7 D6 D11:E13 E6 E8 E9 E10 D17 D19 D22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workbookViewId="0">
      <selection activeCell="A2" sqref="A2:B4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6" t="s">
        <v>146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62</v>
      </c>
      <c r="B2" s="62"/>
      <c r="C2" s="56" t="s">
        <v>68</v>
      </c>
      <c r="D2" s="57"/>
      <c r="E2" s="57"/>
      <c r="F2" s="57"/>
      <c r="G2" s="58"/>
      <c r="H2" s="59" t="s">
        <v>67</v>
      </c>
    </row>
    <row r="3" spans="1:8" ht="24.95" customHeight="1" x14ac:dyDescent="0.2">
      <c r="A3" s="63"/>
      <c r="B3" s="64"/>
      <c r="C3" s="9" t="s">
        <v>63</v>
      </c>
      <c r="D3" s="9" t="s">
        <v>132</v>
      </c>
      <c r="E3" s="9" t="s">
        <v>64</v>
      </c>
      <c r="F3" s="9" t="s">
        <v>65</v>
      </c>
      <c r="G3" s="9" t="s">
        <v>66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133</v>
      </c>
      <c r="F4" s="10">
        <v>4</v>
      </c>
      <c r="G4" s="10">
        <v>5</v>
      </c>
      <c r="H4" s="10" t="s">
        <v>134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2">
        <f>+SUM(COG!C6:C42)</f>
        <v>9533204.1175970603</v>
      </c>
      <c r="D6" s="52">
        <f>+SUM(COG!D6:D42)</f>
        <v>174057.2</v>
      </c>
      <c r="E6" s="52">
        <f>+SUM(COG!E6:E42)</f>
        <v>9707261.3175970595</v>
      </c>
      <c r="F6" s="52">
        <f>+SUM(COG!F6:F42)</f>
        <v>6443816.8599999994</v>
      </c>
      <c r="G6" s="52">
        <f>+SUM(COG!G6:G42)</f>
        <v>6386091.8300000001</v>
      </c>
      <c r="H6" s="52">
        <f>+E6-F6</f>
        <v>3263444.4575970601</v>
      </c>
    </row>
    <row r="7" spans="1:8" x14ac:dyDescent="0.2">
      <c r="A7" s="5"/>
      <c r="B7" s="18"/>
      <c r="C7" s="22"/>
      <c r="D7" s="22">
        <v>0</v>
      </c>
      <c r="E7" s="22"/>
      <c r="F7" s="22"/>
      <c r="G7" s="22"/>
      <c r="H7" s="22"/>
    </row>
    <row r="8" spans="1:8" x14ac:dyDescent="0.2">
      <c r="A8" s="5"/>
      <c r="B8" s="18" t="s">
        <v>1</v>
      </c>
      <c r="C8" s="52">
        <f>+SUM(COG!C44:C52)</f>
        <v>21500</v>
      </c>
      <c r="D8" s="52">
        <f>+SUM(COG!D44:D52)</f>
        <v>30171</v>
      </c>
      <c r="E8" s="52">
        <f>+SUM(COG!E44:E52)</f>
        <v>51671</v>
      </c>
      <c r="F8" s="52">
        <f>+SUM(COG!F44:F52)</f>
        <v>41126.06</v>
      </c>
      <c r="G8" s="52">
        <f>+SUM(COG!G44:G52)</f>
        <v>41126.06</v>
      </c>
      <c r="H8" s="52">
        <f>+E8-F8</f>
        <v>10544.940000000002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61</v>
      </c>
      <c r="C16" s="17">
        <f>SUM(C6:C15)</f>
        <v>9554704.1175970603</v>
      </c>
      <c r="D16" s="17">
        <f t="shared" ref="D16:H16" si="0">SUM(D6:D15)</f>
        <v>204228.2</v>
      </c>
      <c r="E16" s="17">
        <f t="shared" si="0"/>
        <v>9758932.3175970595</v>
      </c>
      <c r="F16" s="17">
        <f t="shared" si="0"/>
        <v>6484942.919999999</v>
      </c>
      <c r="G16" s="17">
        <f t="shared" si="0"/>
        <v>6427217.8899999997</v>
      </c>
      <c r="H16" s="17">
        <f t="shared" si="0"/>
        <v>3273989.3975970601</v>
      </c>
    </row>
    <row r="19" spans="2:6" ht="33.75" x14ac:dyDescent="0.2">
      <c r="B19" s="53" t="s">
        <v>137</v>
      </c>
      <c r="C19" s="53"/>
      <c r="D19" s="54"/>
      <c r="E19" s="54"/>
      <c r="F19" s="54"/>
    </row>
    <row r="20" spans="2:6" x14ac:dyDescent="0.2">
      <c r="B20" s="53"/>
      <c r="C20" s="53"/>
      <c r="D20" s="54"/>
      <c r="E20" s="54"/>
      <c r="F20" s="54"/>
    </row>
    <row r="21" spans="2:6" x14ac:dyDescent="0.2">
      <c r="B21" s="53" t="s">
        <v>138</v>
      </c>
      <c r="C21" s="53"/>
      <c r="D21" s="54"/>
      <c r="E21" s="54"/>
      <c r="F21" s="54" t="s">
        <v>139</v>
      </c>
    </row>
    <row r="22" spans="2:6" ht="45" x14ac:dyDescent="0.2">
      <c r="B22" s="53" t="s">
        <v>140</v>
      </c>
      <c r="C22" s="53"/>
      <c r="D22" s="54"/>
      <c r="E22" s="54"/>
      <c r="F22" s="55" t="s">
        <v>141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C6:H8 C16:H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workbookViewId="0">
      <selection activeCell="D13" sqref="D1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6" t="s">
        <v>145</v>
      </c>
      <c r="B1" s="57"/>
      <c r="C1" s="57"/>
      <c r="D1" s="57"/>
      <c r="E1" s="57"/>
      <c r="F1" s="57"/>
      <c r="G1" s="57"/>
      <c r="H1" s="58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1" t="s">
        <v>62</v>
      </c>
      <c r="B3" s="62"/>
      <c r="C3" s="56" t="s">
        <v>68</v>
      </c>
      <c r="D3" s="57"/>
      <c r="E3" s="57"/>
      <c r="F3" s="57"/>
      <c r="G3" s="58"/>
      <c r="H3" s="59" t="s">
        <v>67</v>
      </c>
    </row>
    <row r="4" spans="1:8" ht="24.95" customHeight="1" x14ac:dyDescent="0.2">
      <c r="A4" s="63"/>
      <c r="B4" s="64"/>
      <c r="C4" s="9" t="s">
        <v>63</v>
      </c>
      <c r="D4" s="9" t="s">
        <v>132</v>
      </c>
      <c r="E4" s="9" t="s">
        <v>64</v>
      </c>
      <c r="F4" s="9" t="s">
        <v>65</v>
      </c>
      <c r="G4" s="9" t="s">
        <v>66</v>
      </c>
      <c r="H4" s="60"/>
    </row>
    <row r="5" spans="1:8" x14ac:dyDescent="0.2">
      <c r="A5" s="65"/>
      <c r="B5" s="66"/>
      <c r="C5" s="10">
        <v>1</v>
      </c>
      <c r="D5" s="10">
        <v>2</v>
      </c>
      <c r="E5" s="10" t="s">
        <v>133</v>
      </c>
      <c r="F5" s="10">
        <v>4</v>
      </c>
      <c r="G5" s="10">
        <v>5</v>
      </c>
      <c r="H5" s="10" t="s">
        <v>134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53</v>
      </c>
      <c r="B7" s="24"/>
      <c r="C7" s="15"/>
      <c r="D7" s="15"/>
      <c r="E7" s="15"/>
      <c r="F7" s="15"/>
      <c r="G7" s="15"/>
      <c r="H7" s="15"/>
    </row>
    <row r="8" spans="1:8" x14ac:dyDescent="0.2">
      <c r="A8" s="4" t="s">
        <v>54</v>
      </c>
      <c r="B8" s="24"/>
      <c r="C8" s="15"/>
      <c r="D8" s="15"/>
      <c r="E8" s="15"/>
      <c r="F8" s="15"/>
      <c r="G8" s="15"/>
      <c r="H8" s="15"/>
    </row>
    <row r="9" spans="1:8" x14ac:dyDescent="0.2">
      <c r="A9" s="4" t="s">
        <v>55</v>
      </c>
      <c r="B9" s="24"/>
      <c r="C9" s="15"/>
      <c r="D9" s="15"/>
      <c r="E9" s="15"/>
      <c r="F9" s="15"/>
      <c r="G9" s="15"/>
      <c r="H9" s="15"/>
    </row>
    <row r="10" spans="1:8" x14ac:dyDescent="0.2">
      <c r="A10" s="4" t="s">
        <v>56</v>
      </c>
      <c r="B10" s="24"/>
      <c r="C10" s="15"/>
      <c r="D10" s="15"/>
      <c r="E10" s="15"/>
      <c r="F10" s="15"/>
      <c r="G10" s="15"/>
      <c r="H10" s="15"/>
    </row>
    <row r="11" spans="1:8" x14ac:dyDescent="0.2">
      <c r="A11" s="4" t="s">
        <v>57</v>
      </c>
      <c r="B11" s="24"/>
      <c r="C11" s="15"/>
      <c r="D11" s="15"/>
      <c r="E11" s="15"/>
      <c r="F11" s="15"/>
      <c r="G11" s="15"/>
      <c r="H11" s="15"/>
    </row>
    <row r="12" spans="1:8" x14ac:dyDescent="0.2">
      <c r="A12" s="4" t="s">
        <v>58</v>
      </c>
      <c r="B12" s="24"/>
      <c r="C12" s="15"/>
      <c r="D12" s="15"/>
      <c r="E12" s="15"/>
      <c r="F12" s="15"/>
      <c r="G12" s="15"/>
      <c r="H12" s="15"/>
    </row>
    <row r="13" spans="1:8" x14ac:dyDescent="0.2">
      <c r="A13" s="4" t="s">
        <v>59</v>
      </c>
      <c r="B13" s="24"/>
      <c r="C13" s="15"/>
      <c r="D13" s="15"/>
      <c r="E13" s="15"/>
      <c r="F13" s="15"/>
      <c r="G13" s="15"/>
      <c r="H13" s="15"/>
    </row>
    <row r="14" spans="1:8" x14ac:dyDescent="0.2">
      <c r="A14" s="4" t="s">
        <v>60</v>
      </c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61</v>
      </c>
      <c r="C16" s="25"/>
      <c r="D16" s="25"/>
      <c r="E16" s="25"/>
      <c r="F16" s="25"/>
      <c r="G16" s="25"/>
      <c r="H16" s="25"/>
    </row>
    <row r="19" spans="1:8" ht="45" customHeight="1" x14ac:dyDescent="0.2">
      <c r="A19" s="56" t="s">
        <v>135</v>
      </c>
      <c r="B19" s="57"/>
      <c r="C19" s="57"/>
      <c r="D19" s="57"/>
      <c r="E19" s="57"/>
      <c r="F19" s="57"/>
      <c r="G19" s="57"/>
      <c r="H19" s="58"/>
    </row>
    <row r="21" spans="1:8" x14ac:dyDescent="0.2">
      <c r="A21" s="61" t="s">
        <v>62</v>
      </c>
      <c r="B21" s="62"/>
      <c r="C21" s="56" t="s">
        <v>68</v>
      </c>
      <c r="D21" s="57"/>
      <c r="E21" s="57"/>
      <c r="F21" s="57"/>
      <c r="G21" s="58"/>
      <c r="H21" s="59" t="s">
        <v>67</v>
      </c>
    </row>
    <row r="22" spans="1:8" ht="22.5" x14ac:dyDescent="0.2">
      <c r="A22" s="63"/>
      <c r="B22" s="64"/>
      <c r="C22" s="9" t="s">
        <v>63</v>
      </c>
      <c r="D22" s="9" t="s">
        <v>132</v>
      </c>
      <c r="E22" s="9" t="s">
        <v>64</v>
      </c>
      <c r="F22" s="9" t="s">
        <v>65</v>
      </c>
      <c r="G22" s="9" t="s">
        <v>66</v>
      </c>
      <c r="H22" s="60"/>
    </row>
    <row r="23" spans="1:8" x14ac:dyDescent="0.2">
      <c r="A23" s="65"/>
      <c r="B23" s="66"/>
      <c r="C23" s="10">
        <v>1</v>
      </c>
      <c r="D23" s="10">
        <v>2</v>
      </c>
      <c r="E23" s="10" t="s">
        <v>133</v>
      </c>
      <c r="F23" s="10">
        <v>4</v>
      </c>
      <c r="G23" s="10">
        <v>5</v>
      </c>
      <c r="H23" s="10" t="s">
        <v>134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61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6" t="s">
        <v>136</v>
      </c>
      <c r="B33" s="57"/>
      <c r="C33" s="57"/>
      <c r="D33" s="57"/>
      <c r="E33" s="57"/>
      <c r="F33" s="57"/>
      <c r="G33" s="57"/>
      <c r="H33" s="58"/>
    </row>
    <row r="34" spans="1:8" x14ac:dyDescent="0.2">
      <c r="A34" s="61" t="s">
        <v>62</v>
      </c>
      <c r="B34" s="62"/>
      <c r="C34" s="56" t="s">
        <v>68</v>
      </c>
      <c r="D34" s="57"/>
      <c r="E34" s="57"/>
      <c r="F34" s="57"/>
      <c r="G34" s="58"/>
      <c r="H34" s="59" t="s">
        <v>67</v>
      </c>
    </row>
    <row r="35" spans="1:8" ht="22.5" x14ac:dyDescent="0.2">
      <c r="A35" s="63"/>
      <c r="B35" s="64"/>
      <c r="C35" s="9" t="s">
        <v>63</v>
      </c>
      <c r="D35" s="9" t="s">
        <v>132</v>
      </c>
      <c r="E35" s="9" t="s">
        <v>64</v>
      </c>
      <c r="F35" s="9" t="s">
        <v>65</v>
      </c>
      <c r="G35" s="9" t="s">
        <v>66</v>
      </c>
      <c r="H35" s="60"/>
    </row>
    <row r="36" spans="1:8" x14ac:dyDescent="0.2">
      <c r="A36" s="65"/>
      <c r="B36" s="66"/>
      <c r="C36" s="10">
        <v>1</v>
      </c>
      <c r="D36" s="10">
        <v>2</v>
      </c>
      <c r="E36" s="10" t="s">
        <v>133</v>
      </c>
      <c r="F36" s="10">
        <v>4</v>
      </c>
      <c r="G36" s="10">
        <v>5</v>
      </c>
      <c r="H36" s="10" t="s">
        <v>134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61</v>
      </c>
      <c r="C52" s="25"/>
      <c r="D52" s="25"/>
      <c r="E52" s="25"/>
      <c r="F52" s="25"/>
      <c r="G52" s="25"/>
      <c r="H52" s="25"/>
    </row>
    <row r="54" spans="1:8" ht="33.75" x14ac:dyDescent="0.2">
      <c r="B54" s="53" t="s">
        <v>137</v>
      </c>
      <c r="C54" s="53"/>
      <c r="D54" s="54"/>
      <c r="E54" s="54"/>
      <c r="F54" s="54"/>
    </row>
    <row r="55" spans="1:8" x14ac:dyDescent="0.2">
      <c r="B55" s="53"/>
      <c r="C55" s="53"/>
      <c r="D55" s="54"/>
      <c r="E55" s="54"/>
      <c r="F55" s="54"/>
    </row>
    <row r="56" spans="1:8" x14ac:dyDescent="0.2">
      <c r="B56" s="53" t="s">
        <v>138</v>
      </c>
      <c r="C56" s="53"/>
      <c r="D56" s="54"/>
      <c r="E56" s="54"/>
      <c r="F56" s="54" t="s">
        <v>139</v>
      </c>
    </row>
    <row r="57" spans="1:8" ht="45" x14ac:dyDescent="0.2">
      <c r="B57" s="53" t="s">
        <v>140</v>
      </c>
      <c r="C57" s="53"/>
      <c r="D57" s="54"/>
      <c r="E57" s="54"/>
      <c r="F57" s="55" t="s">
        <v>141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workbookViewId="0">
      <selection activeCell="B11" sqref="B1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6" t="s">
        <v>144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62</v>
      </c>
      <c r="B2" s="62"/>
      <c r="C2" s="56" t="s">
        <v>68</v>
      </c>
      <c r="D2" s="57"/>
      <c r="E2" s="57"/>
      <c r="F2" s="57"/>
      <c r="G2" s="58"/>
      <c r="H2" s="59" t="s">
        <v>67</v>
      </c>
    </row>
    <row r="3" spans="1:8" ht="24.95" customHeight="1" x14ac:dyDescent="0.2">
      <c r="A3" s="63"/>
      <c r="B3" s="64"/>
      <c r="C3" s="9" t="s">
        <v>63</v>
      </c>
      <c r="D3" s="9" t="s">
        <v>132</v>
      </c>
      <c r="E3" s="9" t="s">
        <v>64</v>
      </c>
      <c r="F3" s="9" t="s">
        <v>65</v>
      </c>
      <c r="G3" s="9" t="s">
        <v>66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133</v>
      </c>
      <c r="F4" s="10">
        <v>4</v>
      </c>
      <c r="G4" s="10">
        <v>5</v>
      </c>
      <c r="H4" s="10" t="s">
        <v>134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>
        <f>+CTG!C16</f>
        <v>9554704.1175970603</v>
      </c>
      <c r="D23" s="15">
        <f>+CTG!D16</f>
        <v>204228.2</v>
      </c>
      <c r="E23" s="15">
        <f>+CTG!E16</f>
        <v>9758932.3175970595</v>
      </c>
      <c r="F23" s="15">
        <f>+CTG!F16</f>
        <v>6484942.919999999</v>
      </c>
      <c r="G23" s="15">
        <f>+CTG!G16</f>
        <v>6427217.8899999997</v>
      </c>
      <c r="H23" s="15">
        <f>+E23-F23</f>
        <v>3273989.3975970605</v>
      </c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61</v>
      </c>
      <c r="C42" s="25">
        <f t="shared" ref="C42:G42" si="0">+C23</f>
        <v>9554704.1175970603</v>
      </c>
      <c r="D42" s="25">
        <f t="shared" si="0"/>
        <v>204228.2</v>
      </c>
      <c r="E42" s="25">
        <f t="shared" si="0"/>
        <v>9758932.3175970595</v>
      </c>
      <c r="F42" s="25">
        <f t="shared" si="0"/>
        <v>6484942.919999999</v>
      </c>
      <c r="G42" s="25">
        <f t="shared" si="0"/>
        <v>6427217.8899999997</v>
      </c>
      <c r="H42" s="25">
        <f>+H23</f>
        <v>3273989.3975970605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s="1" customFormat="1" ht="22.5" x14ac:dyDescent="0.2">
      <c r="B45" s="53" t="s">
        <v>137</v>
      </c>
      <c r="C45" s="53"/>
      <c r="D45" s="54"/>
      <c r="E45" s="54"/>
      <c r="F45" s="54"/>
    </row>
    <row r="46" spans="1:8" s="1" customFormat="1" x14ac:dyDescent="0.2">
      <c r="B46" s="53"/>
      <c r="C46" s="53"/>
      <c r="D46" s="54"/>
      <c r="E46" s="54"/>
      <c r="F46" s="54"/>
    </row>
    <row r="47" spans="1:8" s="1" customFormat="1" x14ac:dyDescent="0.2">
      <c r="B47" s="53" t="s">
        <v>138</v>
      </c>
      <c r="C47" s="53"/>
      <c r="D47" s="54"/>
      <c r="E47" s="54"/>
      <c r="F47" s="54" t="s">
        <v>139</v>
      </c>
    </row>
    <row r="48" spans="1:8" s="1" customFormat="1" ht="45" x14ac:dyDescent="0.2">
      <c r="B48" s="53" t="s">
        <v>140</v>
      </c>
      <c r="C48" s="53"/>
      <c r="D48" s="54"/>
      <c r="E48" s="54"/>
      <c r="F48" s="55" t="s">
        <v>141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4" orientation="landscape" r:id="rId1"/>
  <ignoredErrors>
    <ignoredError sqref="C23:H4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ADMINISTRACION</cp:lastModifiedBy>
  <cp:lastPrinted>2018-04-13T08:45:45Z</cp:lastPrinted>
  <dcterms:created xsi:type="dcterms:W3CDTF">2014-02-10T03:37:14Z</dcterms:created>
  <dcterms:modified xsi:type="dcterms:W3CDTF">2018-10-18T20:26:54Z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