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725"/>
  </bookViews>
  <sheets>
    <sheet name="EAI" sheetId="4" r:id="rId1"/>
  </sheets>
  <externalReferences>
    <externalReference r:id="rId2"/>
    <externalReference r:id="rId3"/>
  </externalReference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38" i="4" l="1"/>
  <c r="H37" i="4"/>
  <c r="H48" i="4" s="1"/>
  <c r="G18" i="4"/>
  <c r="C18" i="4"/>
  <c r="G17" i="4"/>
  <c r="C17" i="4"/>
  <c r="E18" i="4"/>
  <c r="E17" i="4"/>
  <c r="F17" i="4"/>
  <c r="F18" i="4"/>
  <c r="F48" i="4"/>
  <c r="G48" i="4"/>
  <c r="E48" i="4"/>
  <c r="D48" i="4"/>
  <c r="C48" i="4"/>
  <c r="H17" i="4" l="1"/>
  <c r="C21" i="4"/>
  <c r="F21" i="4"/>
  <c r="D17" i="4"/>
  <c r="E21" i="4"/>
  <c r="G21" i="4"/>
  <c r="H18" i="4"/>
  <c r="H21" i="4" s="1"/>
  <c r="D18" i="4"/>
  <c r="D21" i="4" s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<sst xmlns="http://schemas.openxmlformats.org/spreadsheetml/2006/main" count="72" uniqueCount="39">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</sst>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  <cell r="D8">
            <v>6554704.0799999991</v>
          </cell>
          <cell r="AC8">
            <v>3277352.0399999996</v>
          </cell>
        </row>
        <row r="10">
          <cell r="C10">
            <v>3000000</v>
          </cell>
          <cell r="D10">
            <v>3000000</v>
          </cell>
          <cell r="AC10">
            <v>3000000</v>
          </cell>
        </row>
        <row r="11">
          <cell r="D11">
            <v>3277</v>
          </cell>
          <cell r="AC11">
            <v>3769.97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3200000</v>
          </cell>
        </row>
        <row r="15">
          <cell r="C15">
            <v>3823577.38</v>
          </cell>
        </row>
        <row r="21">
          <cell r="C21">
            <v>2818.78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J7" sqref="J7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f>+'[1]FORMATO PRESUPUESTO VS EJERCIDO'!$C$10</f>
        <v>3000000</v>
      </c>
      <c r="D17" s="31">
        <f>+E17-C17</f>
        <v>0</v>
      </c>
      <c r="E17" s="31">
        <f>+'[1]FORMATO PRESUPUESTO VS EJERCIDO'!$D$10</f>
        <v>3000000</v>
      </c>
      <c r="F17" s="31">
        <f>+[2]EA!$C$14</f>
        <v>3200000</v>
      </c>
      <c r="G17" s="31">
        <f>+'[1]FORMATO PRESUPUESTO VS EJERCIDO'!$AC$10</f>
        <v>3000000</v>
      </c>
      <c r="H17" s="31">
        <f>+G17-C17</f>
        <v>0</v>
      </c>
    </row>
    <row r="18" spans="1:8" x14ac:dyDescent="0.2">
      <c r="A18" s="2" t="s">
        <v>11</v>
      </c>
      <c r="C18" s="31">
        <f>+'[1]FORMATO PRESUPUESTO VS EJERCIDO'!$C$8</f>
        <v>6554704.0799999991</v>
      </c>
      <c r="D18" s="31">
        <f>+E18-C18</f>
        <v>3277</v>
      </c>
      <c r="E18" s="31">
        <f>+'[1]FORMATO PRESUPUESTO VS EJERCIDO'!$D$8+'[1]FORMATO PRESUPUESTO VS EJERCIDO'!$D$11</f>
        <v>6557981.0799999991</v>
      </c>
      <c r="F18" s="31">
        <f>+[2]EA!$C$15+[2]EA!$C$21</f>
        <v>3826396.1599999997</v>
      </c>
      <c r="G18" s="31">
        <f>+'[1]FORMATO PRESUPUESTO VS EJERCIDO'!$AC$8+'[1]FORMATO PRESUPUESTO VS EJERCIDO'!$AC$11</f>
        <v>3281122.01</v>
      </c>
      <c r="H18" s="31">
        <f>+G18-C18</f>
        <v>-3273582.0699999994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H21" si="0">+C18+C17</f>
        <v>9554704.0799999982</v>
      </c>
      <c r="D21" s="19">
        <f t="shared" si="0"/>
        <v>3277</v>
      </c>
      <c r="E21" s="19">
        <f t="shared" si="0"/>
        <v>9557981.0799999982</v>
      </c>
      <c r="F21" s="19">
        <f t="shared" si="0"/>
        <v>7026396.1600000001</v>
      </c>
      <c r="G21" s="19">
        <f t="shared" si="0"/>
        <v>6281122.0099999998</v>
      </c>
      <c r="H21" s="19">
        <f t="shared" si="0"/>
        <v>-3273582.0699999994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3000000</v>
      </c>
      <c r="D37" s="33">
        <v>0</v>
      </c>
      <c r="E37" s="33">
        <v>3000000</v>
      </c>
      <c r="F37" s="33">
        <v>3200000</v>
      </c>
      <c r="G37" s="33">
        <v>3000000</v>
      </c>
      <c r="H37" s="33">
        <f>+G37-C37</f>
        <v>0</v>
      </c>
    </row>
    <row r="38" spans="1:8" x14ac:dyDescent="0.2">
      <c r="A38" s="23"/>
      <c r="B38" s="24" t="s">
        <v>11</v>
      </c>
      <c r="C38" s="33">
        <v>6554704.0799999991</v>
      </c>
      <c r="D38" s="33">
        <v>3277</v>
      </c>
      <c r="E38" s="33">
        <v>6557981.0799999991</v>
      </c>
      <c r="F38" s="33">
        <v>3826396.1599999997</v>
      </c>
      <c r="G38" s="33">
        <v>3281122.01</v>
      </c>
      <c r="H38" s="33">
        <f>+G38-C38</f>
        <v>-3273582.0699999994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3277</v>
      </c>
      <c r="E48" s="19">
        <f t="shared" si="1"/>
        <v>9557981.0799999982</v>
      </c>
      <c r="F48" s="19">
        <f>+F38+F37</f>
        <v>7026396.1600000001</v>
      </c>
      <c r="G48" s="19">
        <f t="shared" si="1"/>
        <v>6281122.0099999998</v>
      </c>
      <c r="H48" s="19">
        <f>+H38+H37</f>
        <v>-3273582.0699999994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33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34</v>
      </c>
      <c r="C54" s="45"/>
      <c r="D54" s="46"/>
      <c r="E54" s="46"/>
      <c r="F54" s="46" t="s">
        <v>35</v>
      </c>
    </row>
    <row r="55" spans="1:8" ht="45" x14ac:dyDescent="0.2">
      <c r="B55" s="45" t="s">
        <v>36</v>
      </c>
      <c r="C55" s="45"/>
      <c r="D55" s="46"/>
      <c r="E55" s="46"/>
      <c r="F55" s="47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0:H11 D9:H9 D12:H12 C13:H14 C48:E48 G48 H37:H38 E20:F20 E19:F19 G19:H19 C19:D19 C16:H16 C17:H18 C21:H21 C20:D20 G20:H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2017-03-30T22:07:26Z</cp:lastPrinted>
  <dcterms:created xsi:type="dcterms:W3CDTF">2012-12-11T20:48:19Z</dcterms:created>
  <dcterms:modified xsi:type="dcterms:W3CDTF">2018-07-23T14:34:57Z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