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\2do Trimestre 2018\Información Presupuestal\"/>
    </mc:Choice>
  </mc:AlternateContent>
  <bookViews>
    <workbookView xWindow="0" yWindow="0" windowWidth="20490" windowHeight="7335" tabRatio="885" firstSheet="3" activeTab="3"/>
  </bookViews>
  <sheets>
    <sheet name="COG" sheetId="6" state="hidden" r:id="rId1"/>
    <sheet name="CTG" sheetId="8" state="hidden" r:id="rId2"/>
    <sheet name="CA" sheetId="4" state="hidden" r:id="rId3"/>
    <sheet name="CFG" sheetId="5" r:id="rId4"/>
  </sheets>
  <externalReferences>
    <externalReference r:id="rId5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F8" i="6" l="1"/>
  <c r="F6" i="8" s="1"/>
  <c r="F10" i="6"/>
  <c r="E6" i="6"/>
  <c r="E77" i="6" s="1"/>
  <c r="F6" i="6"/>
  <c r="E7" i="6"/>
  <c r="H7" i="6" s="1"/>
  <c r="F7" i="6"/>
  <c r="F77" i="6" s="1"/>
  <c r="E8" i="6"/>
  <c r="H8" i="6" s="1"/>
  <c r="E9" i="6"/>
  <c r="H9" i="6" s="1"/>
  <c r="F9" i="6"/>
  <c r="E10" i="6"/>
  <c r="H10" i="6"/>
  <c r="H11" i="6"/>
  <c r="H12" i="6"/>
  <c r="H13" i="6"/>
  <c r="E14" i="6"/>
  <c r="H14" i="6" s="1"/>
  <c r="F14" i="6"/>
  <c r="E15" i="6"/>
  <c r="H15" i="6" s="1"/>
  <c r="F15" i="6"/>
  <c r="H16" i="6"/>
  <c r="E17" i="6"/>
  <c r="H17" i="6" s="1"/>
  <c r="F17" i="6"/>
  <c r="H18" i="6"/>
  <c r="E19" i="6"/>
  <c r="H19" i="6" s="1"/>
  <c r="F19" i="6"/>
  <c r="H20" i="6"/>
  <c r="H21" i="6"/>
  <c r="E22" i="6"/>
  <c r="H22" i="6" s="1"/>
  <c r="F22" i="6"/>
  <c r="H23" i="6"/>
  <c r="E24" i="6"/>
  <c r="H24" i="6" s="1"/>
  <c r="F24" i="6"/>
  <c r="E25" i="6"/>
  <c r="H25" i="6" s="1"/>
  <c r="F25" i="6"/>
  <c r="E26" i="6"/>
  <c r="F26" i="6"/>
  <c r="H26" i="6"/>
  <c r="E27" i="6"/>
  <c r="F27" i="6"/>
  <c r="H27" i="6" s="1"/>
  <c r="E28" i="6"/>
  <c r="H28" i="6" s="1"/>
  <c r="F28" i="6"/>
  <c r="E29" i="6"/>
  <c r="H29" i="6" s="1"/>
  <c r="F29" i="6"/>
  <c r="E30" i="6"/>
  <c r="F30" i="6"/>
  <c r="H30" i="6"/>
  <c r="E31" i="6"/>
  <c r="F31" i="6"/>
  <c r="H31" i="6" s="1"/>
  <c r="E32" i="6"/>
  <c r="H32" i="6" s="1"/>
  <c r="F32" i="6"/>
  <c r="H33" i="6"/>
  <c r="H34" i="6"/>
  <c r="H35" i="6"/>
  <c r="H36" i="6"/>
  <c r="H37" i="6"/>
  <c r="H38" i="6"/>
  <c r="H39" i="6"/>
  <c r="H40" i="6"/>
  <c r="H41" i="6"/>
  <c r="H42" i="6"/>
  <c r="H43" i="6"/>
  <c r="E44" i="6"/>
  <c r="E8" i="8" s="1"/>
  <c r="F44" i="6"/>
  <c r="H44" i="6"/>
  <c r="E45" i="6"/>
  <c r="F45" i="6"/>
  <c r="H45" i="6" s="1"/>
  <c r="H46" i="6"/>
  <c r="E47" i="6"/>
  <c r="F47" i="6"/>
  <c r="H47" i="6" s="1"/>
  <c r="H48" i="6"/>
  <c r="E49" i="6"/>
  <c r="H49" i="6" s="1"/>
  <c r="F49" i="6"/>
  <c r="H50" i="6"/>
  <c r="H51" i="6"/>
  <c r="E52" i="6"/>
  <c r="F52" i="6"/>
  <c r="H52" i="6"/>
  <c r="G77" i="6"/>
  <c r="C6" i="6"/>
  <c r="C7" i="6"/>
  <c r="D7" i="6"/>
  <c r="C8" i="6"/>
  <c r="D8" i="6"/>
  <c r="C9" i="6"/>
  <c r="D9" i="6"/>
  <c r="C10" i="6"/>
  <c r="D10" i="6"/>
  <c r="C14" i="6"/>
  <c r="D14" i="6"/>
  <c r="C15" i="6"/>
  <c r="D15" i="6"/>
  <c r="C17" i="6"/>
  <c r="D17" i="6"/>
  <c r="C19" i="6"/>
  <c r="D19" i="6"/>
  <c r="C22" i="6"/>
  <c r="D22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D31" i="6"/>
  <c r="C32" i="6"/>
  <c r="D32" i="6"/>
  <c r="C44" i="6"/>
  <c r="D44" i="6"/>
  <c r="C45" i="6"/>
  <c r="D45" i="6"/>
  <c r="C47" i="6"/>
  <c r="D47" i="6"/>
  <c r="C49" i="6"/>
  <c r="D49" i="6"/>
  <c r="C52" i="6"/>
  <c r="D52" i="6"/>
  <c r="C77" i="6"/>
  <c r="D51" i="6"/>
  <c r="D50" i="6"/>
  <c r="D48" i="6"/>
  <c r="D46" i="6"/>
  <c r="D43" i="6"/>
  <c r="D42" i="6"/>
  <c r="D41" i="6"/>
  <c r="D40" i="6"/>
  <c r="D39" i="6"/>
  <c r="D38" i="6"/>
  <c r="D37" i="6"/>
  <c r="D36" i="6"/>
  <c r="D35" i="6"/>
  <c r="D34" i="6"/>
  <c r="D33" i="6"/>
  <c r="D23" i="6"/>
  <c r="D21" i="6"/>
  <c r="D20" i="6"/>
  <c r="D18" i="6"/>
  <c r="D16" i="6"/>
  <c r="D13" i="6"/>
  <c r="D12" i="6"/>
  <c r="D11" i="6"/>
  <c r="C6" i="8"/>
  <c r="C16" i="8" s="1"/>
  <c r="C23" i="5" s="1"/>
  <c r="C42" i="5" s="1"/>
  <c r="C8" i="8"/>
  <c r="G6" i="8"/>
  <c r="G16" i="8" s="1"/>
  <c r="G23" i="5" s="1"/>
  <c r="G42" i="5" s="1"/>
  <c r="G8" i="8"/>
  <c r="D8" i="8"/>
  <c r="D6" i="6" l="1"/>
  <c r="H6" i="6"/>
  <c r="H77" i="6" s="1"/>
  <c r="E6" i="8"/>
  <c r="F8" i="8"/>
  <c r="H8" i="8" s="1"/>
  <c r="D6" i="8" l="1"/>
  <c r="D16" i="8" s="1"/>
  <c r="D23" i="5" s="1"/>
  <c r="D42" i="5" s="1"/>
  <c r="D77" i="6"/>
  <c r="F16" i="8"/>
  <c r="F23" i="5" s="1"/>
  <c r="F42" i="5" s="1"/>
  <c r="H6" i="8"/>
  <c r="H16" i="8" s="1"/>
  <c r="E16" i="8"/>
  <c r="E23" i="5" s="1"/>
  <c r="H23" i="5" l="1"/>
  <c r="H42" i="5" s="1"/>
  <c r="E42" i="5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<sst xmlns="http://schemas.openxmlformats.org/spreadsheetml/2006/main" count="220" uniqueCount="147">
  <si>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</si>
  <si>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</si>
  <si>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</si>
  <si>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</si>
  <si>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</si>
  <si>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</si>
  <si>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</si>
  <si>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</si>
  <si>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</si>
  <si>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</si>
  <si>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</si>
  <si>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</si>
  <si>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</si>
  <si>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</si>
  <si>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</si>
  <si>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</si>
  <si>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</si>
  <si>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</si>
  <si>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</si>
  <si>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</si>
  <si>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</si>
  <si>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</si>
  <si>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</si>
  <si>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</si>
  <si>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</si>
  <si>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</si>
  <si>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</si>
  <si>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</si>
  <si>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</si>
  <si>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</si>
  <si>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</si>
  <si>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</si>
  <si>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</si>
  <si>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</si>
  <si>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</si>
  <si>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</si>
  <si>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</si>
  <si>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</si>
  <si>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</si>
  <si>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</si>
  <si>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</si>
  <si>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</si>
  <si>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</si>
  <si>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</si>
  <si>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</si>
  <si>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</si>
  <si>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</si>
  <si>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</si>
  <si>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</si>
  <si>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</si>
  <si>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</si>
  <si>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</si>
  <si>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</si>
  <si>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</si>
  <si>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</si>
  <si>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</si>
  <si>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</si>
  <si>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</si>
  <si>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</si>
  <si>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</si>
  <si>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</si>
  <si>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</si>
  <si>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</si>
  <si>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</si>
  <si>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</si>
  <si>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</si>
  <si>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</si>
  <si>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</si>
  <si>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</si>
  <si>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</si>
  <si>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</si>
  <si>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</si>
  <si>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</si>
  <si>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</si>
  <si>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</si>
  <si>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</si>
  <si>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</si>
  <si>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</si>
  <si>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</si>
  <si>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</si>
  <si>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</si>
  <si>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</si>
  <si>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</si>
  <si>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</si>
  <si>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</si>
  <si>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</si>
  <si>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</si>
  <si>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</si>
  <si>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</si>
  <si>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</si>
  <si>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</si>
  <si>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</si>
  <si>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</si>
  <si>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</si>
  <si>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</si>
  <si>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</si>
  <si>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</si>
  <si>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</si>
  <si>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</si>
  <si>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</si>
  <si>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</si>
  <si>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</si>
  <si>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</si>
  <si>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</si>
  <si>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</si>
  <si>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</si>
  <si>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</si>
  <si>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</si>
  <si>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</si>
  <si>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</si>
  <si>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</si>
  <si>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</si>
  <si>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</si>
  <si>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</si>
  <si>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</si>
  <si>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</si>
  <si>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</si>
  <si>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</si>
  <si>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</si>
  <si>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</si>
  <si>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</si>
  <si>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</si>
  <si>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</si>
  <si>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</si>
  <si>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</si>
  <si>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</si>
  <si>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</si>
  <si>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</si>
  <si>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</si>
  <si>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</si>
  <si>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</si>
  <si>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</si>
  <si>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</si>
  <si>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</si>
  <si>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</si>
  <si>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</si>
  <si>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</si>
  <si>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</si>
  <si>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</si>
  <si>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</si>
  <si>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</si>
  <si>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</si>
  <si>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</si>
  <si>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del Ejercicio del Presupuesto de Egresos
Clasificación por Objeto del Gasto (Capítulo y Concepto)
Del 1 DE ENERO al 30 DE JUNIO DE 2018</t>
  </si>
  <si>
    <t>INSTITUTO MUNICIPAL DE LAS MUJERES
Estado Analítico del Ejercicio del Presupuesto de Egresos
Clasificación Económica (por Tipo de Gasto)
Del 01 DE ENERO al 30 DE JUNIO DE 2018</t>
  </si>
  <si>
    <t>INSTITUTO MUNICIPAL DE LAS MUJERES
Estado Analítico del Ejercicio del Presupuesto de Egresos
Clasificación Administrativa
Del 01 DE ENERO al 30 DE JUNIO DE 2018</t>
  </si>
  <si>
    <t>INSTITUTO MUNICIPAL DE LAS MUJERES
Estado Analítico del Ejercicio del Presupuesto de Egresos
Clasificación Funcional (Finalidad y Función)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</si>
</sst>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</row>
        <row r="19">
          <cell r="C19">
            <v>3297403.6283999998</v>
          </cell>
          <cell r="D19">
            <v>3297403.6283999998</v>
          </cell>
          <cell r="AC19">
            <v>1576122.46</v>
          </cell>
        </row>
        <row r="20">
          <cell r="C20">
            <v>0</v>
          </cell>
          <cell r="D20">
            <v>0</v>
          </cell>
          <cell r="AC20">
            <v>0</v>
          </cell>
        </row>
        <row r="21">
          <cell r="C21">
            <v>3010000</v>
          </cell>
          <cell r="D21">
            <v>3010000</v>
          </cell>
          <cell r="AC21">
            <v>1199999.8400000001</v>
          </cell>
        </row>
        <row r="22">
          <cell r="C22">
            <v>0</v>
          </cell>
          <cell r="D22">
            <v>0</v>
          </cell>
          <cell r="AC22">
            <v>0</v>
          </cell>
        </row>
        <row r="23">
          <cell r="C23">
            <v>100651.20954592501</v>
          </cell>
          <cell r="D23">
            <v>100651.20954592501</v>
          </cell>
          <cell r="AC23">
            <v>0</v>
          </cell>
        </row>
        <row r="24">
          <cell r="C24">
            <v>458522.17682032491</v>
          </cell>
          <cell r="D24">
            <v>458522.17682032491</v>
          </cell>
          <cell r="AC24">
            <v>4861.01</v>
          </cell>
        </row>
        <row r="25">
          <cell r="C25">
            <v>372000</v>
          </cell>
          <cell r="D25">
            <v>372000</v>
          </cell>
          <cell r="AC25">
            <v>157355.85</v>
          </cell>
        </row>
        <row r="26">
          <cell r="C26">
            <v>444000</v>
          </cell>
          <cell r="D26">
            <v>444000</v>
          </cell>
          <cell r="AC26">
            <v>204319.3</v>
          </cell>
        </row>
        <row r="27">
          <cell r="C27">
            <v>101727.29000000001</v>
          </cell>
          <cell r="D27">
            <v>101727.29000000001</v>
          </cell>
          <cell r="AC27">
            <v>7728</v>
          </cell>
        </row>
        <row r="28">
          <cell r="C28">
            <v>0</v>
          </cell>
          <cell r="D28">
            <v>0</v>
          </cell>
          <cell r="AC28">
            <v>0</v>
          </cell>
        </row>
        <row r="29">
          <cell r="C29">
            <v>0</v>
          </cell>
          <cell r="D29">
            <v>0</v>
          </cell>
          <cell r="AC29">
            <v>0</v>
          </cell>
        </row>
        <row r="30">
          <cell r="C30">
            <v>28000</v>
          </cell>
          <cell r="D30">
            <v>28000</v>
          </cell>
          <cell r="AC30">
            <v>27964.51</v>
          </cell>
        </row>
        <row r="31">
          <cell r="C31">
            <v>44733.8709093</v>
          </cell>
          <cell r="D31">
            <v>44733.8709093</v>
          </cell>
          <cell r="AC31">
            <v>44356.07</v>
          </cell>
        </row>
        <row r="32">
          <cell r="C32">
            <v>329740.46984000003</v>
          </cell>
          <cell r="D32">
            <v>329740.46984000003</v>
          </cell>
          <cell r="AC32">
            <v>157404.88</v>
          </cell>
        </row>
        <row r="33">
          <cell r="C33">
            <v>333529.25436799997</v>
          </cell>
          <cell r="D33">
            <v>333529.25436799997</v>
          </cell>
          <cell r="AC33">
            <v>157404.88</v>
          </cell>
        </row>
        <row r="34">
          <cell r="C34">
            <v>16000</v>
          </cell>
          <cell r="D34">
            <v>16000</v>
          </cell>
          <cell r="AC34">
            <v>11313.18</v>
          </cell>
        </row>
        <row r="35">
          <cell r="C35">
            <v>17500</v>
          </cell>
          <cell r="D35">
            <v>28000</v>
          </cell>
          <cell r="AC35">
            <v>20532</v>
          </cell>
        </row>
        <row r="36">
          <cell r="C36">
            <v>8500</v>
          </cell>
          <cell r="D36">
            <v>6500</v>
          </cell>
          <cell r="AC36">
            <v>1969</v>
          </cell>
        </row>
        <row r="37">
          <cell r="C37">
            <v>10500</v>
          </cell>
          <cell r="D37">
            <v>7500</v>
          </cell>
          <cell r="AC37">
            <v>5376.82</v>
          </cell>
        </row>
        <row r="38">
          <cell r="C38">
            <v>2000</v>
          </cell>
          <cell r="D38">
            <v>1000</v>
          </cell>
          <cell r="AC38">
            <v>0</v>
          </cell>
        </row>
        <row r="39">
          <cell r="C39">
            <v>9000</v>
          </cell>
          <cell r="D39">
            <v>2500</v>
          </cell>
          <cell r="AC39">
            <v>0</v>
          </cell>
        </row>
        <row r="40">
          <cell r="D40">
            <v>1000</v>
          </cell>
          <cell r="AC40">
            <v>0</v>
          </cell>
        </row>
        <row r="41">
          <cell r="D41">
            <v>15000</v>
          </cell>
          <cell r="AC41">
            <v>0</v>
          </cell>
        </row>
        <row r="42">
          <cell r="C42">
            <v>1000</v>
          </cell>
          <cell r="D42">
            <v>1000</v>
          </cell>
          <cell r="AC42">
            <v>0</v>
          </cell>
        </row>
        <row r="43">
          <cell r="C43">
            <v>500</v>
          </cell>
          <cell r="D43">
            <v>5500</v>
          </cell>
          <cell r="AC43">
            <v>0</v>
          </cell>
        </row>
        <row r="44">
          <cell r="C44">
            <v>1500</v>
          </cell>
          <cell r="D44">
            <v>500</v>
          </cell>
          <cell r="AC44">
            <v>500</v>
          </cell>
        </row>
        <row r="45">
          <cell r="C45">
            <v>36000</v>
          </cell>
          <cell r="D45">
            <v>36000</v>
          </cell>
          <cell r="AC45">
            <v>15000</v>
          </cell>
        </row>
        <row r="48">
          <cell r="D48">
            <v>3500</v>
          </cell>
          <cell r="AC48">
            <v>1583</v>
          </cell>
        </row>
        <row r="49">
          <cell r="C49">
            <v>2500</v>
          </cell>
          <cell r="D49">
            <v>1500</v>
          </cell>
          <cell r="AC49">
            <v>0</v>
          </cell>
        </row>
        <row r="50">
          <cell r="C50">
            <v>2500</v>
          </cell>
          <cell r="D50">
            <v>1500</v>
          </cell>
          <cell r="AC50">
            <v>0</v>
          </cell>
        </row>
        <row r="51">
          <cell r="C51">
            <v>2500</v>
          </cell>
          <cell r="D51">
            <v>2500</v>
          </cell>
          <cell r="AC51">
            <v>549.84</v>
          </cell>
        </row>
        <row r="52">
          <cell r="C52">
            <v>2500</v>
          </cell>
          <cell r="D52">
            <v>2500</v>
          </cell>
          <cell r="AC52">
            <v>0</v>
          </cell>
        </row>
        <row r="53">
          <cell r="C53">
            <v>61000</v>
          </cell>
          <cell r="D53">
            <v>56000</v>
          </cell>
          <cell r="AC53">
            <v>21497.48</v>
          </cell>
        </row>
        <row r="54">
          <cell r="D54">
            <v>500</v>
          </cell>
          <cell r="AC54">
            <v>400.36</v>
          </cell>
        </row>
        <row r="55">
          <cell r="C55">
            <v>1000</v>
          </cell>
          <cell r="D55">
            <v>1000</v>
          </cell>
          <cell r="AC55">
            <v>0</v>
          </cell>
        </row>
        <row r="56">
          <cell r="C56">
            <v>20000</v>
          </cell>
          <cell r="D56">
            <v>18500</v>
          </cell>
          <cell r="AC56">
            <v>7579.82</v>
          </cell>
        </row>
        <row r="57">
          <cell r="C57">
            <v>6000</v>
          </cell>
          <cell r="D57">
            <v>6000</v>
          </cell>
          <cell r="AC57">
            <v>2818.79</v>
          </cell>
        </row>
        <row r="58">
          <cell r="C58">
            <v>0</v>
          </cell>
          <cell r="D58">
            <v>0</v>
          </cell>
          <cell r="AC58">
            <v>0</v>
          </cell>
        </row>
        <row r="59">
          <cell r="C59">
            <v>0</v>
          </cell>
          <cell r="D59">
            <v>0</v>
          </cell>
          <cell r="AC59">
            <v>0</v>
          </cell>
        </row>
        <row r="60">
          <cell r="C60">
            <v>5000</v>
          </cell>
          <cell r="D60">
            <v>9000</v>
          </cell>
          <cell r="AC60">
            <v>5220</v>
          </cell>
        </row>
        <row r="61">
          <cell r="C61">
            <v>0</v>
          </cell>
          <cell r="D61">
            <v>0</v>
          </cell>
          <cell r="AC61">
            <v>0</v>
          </cell>
        </row>
        <row r="62">
          <cell r="C62">
            <v>1000</v>
          </cell>
          <cell r="D62">
            <v>1000</v>
          </cell>
          <cell r="AC62">
            <v>0</v>
          </cell>
        </row>
        <row r="63">
          <cell r="C63">
            <v>92400</v>
          </cell>
          <cell r="D63">
            <v>92400</v>
          </cell>
          <cell r="AC63">
            <v>45960.639999999999</v>
          </cell>
        </row>
        <row r="64">
          <cell r="C64">
            <v>0</v>
          </cell>
          <cell r="D64">
            <v>0</v>
          </cell>
          <cell r="AC64">
            <v>0</v>
          </cell>
        </row>
        <row r="65">
          <cell r="C65">
            <v>0</v>
          </cell>
          <cell r="D65">
            <v>0</v>
          </cell>
          <cell r="AC65">
            <v>0</v>
          </cell>
        </row>
        <row r="66">
          <cell r="C66">
            <v>5000</v>
          </cell>
          <cell r="D66">
            <v>5000</v>
          </cell>
          <cell r="AC66">
            <v>0</v>
          </cell>
        </row>
        <row r="67">
          <cell r="C67">
            <v>0</v>
          </cell>
          <cell r="D67">
            <v>0</v>
          </cell>
          <cell r="AC67">
            <v>0</v>
          </cell>
        </row>
        <row r="68">
          <cell r="C68">
            <v>8000</v>
          </cell>
          <cell r="D68">
            <v>5000</v>
          </cell>
          <cell r="AC68">
            <v>0</v>
          </cell>
        </row>
        <row r="69">
          <cell r="C69">
            <v>0</v>
          </cell>
          <cell r="D69">
            <v>0</v>
          </cell>
          <cell r="AC69">
            <v>0</v>
          </cell>
        </row>
        <row r="70">
          <cell r="C70">
            <v>500</v>
          </cell>
          <cell r="D70">
            <v>500</v>
          </cell>
          <cell r="AC70">
            <v>77.72</v>
          </cell>
        </row>
        <row r="71">
          <cell r="C71">
            <v>288000</v>
          </cell>
          <cell r="D71">
            <v>283800</v>
          </cell>
          <cell r="AC71">
            <v>140903.51999999999</v>
          </cell>
        </row>
        <row r="72">
          <cell r="C72">
            <v>0</v>
          </cell>
          <cell r="D72">
            <v>0</v>
          </cell>
          <cell r="AC72">
            <v>0</v>
          </cell>
        </row>
        <row r="73">
          <cell r="C73">
            <v>6000</v>
          </cell>
          <cell r="D73">
            <v>3227</v>
          </cell>
          <cell r="AC73">
            <v>699.86</v>
          </cell>
        </row>
        <row r="74">
          <cell r="C74">
            <v>25000</v>
          </cell>
          <cell r="D74">
            <v>25000</v>
          </cell>
          <cell r="AC74">
            <v>21512.18</v>
          </cell>
        </row>
        <row r="75">
          <cell r="C75">
            <v>0</v>
          </cell>
          <cell r="D75">
            <v>0</v>
          </cell>
          <cell r="AC75">
            <v>0</v>
          </cell>
        </row>
        <row r="76">
          <cell r="C76">
            <v>0</v>
          </cell>
          <cell r="D76">
            <v>0</v>
          </cell>
          <cell r="AC76">
            <v>0</v>
          </cell>
        </row>
        <row r="77">
          <cell r="C77">
            <v>2000</v>
          </cell>
          <cell r="D77">
            <v>1000</v>
          </cell>
          <cell r="AC77">
            <v>0</v>
          </cell>
        </row>
        <row r="78">
          <cell r="C78">
            <v>2000</v>
          </cell>
          <cell r="D78">
            <v>2000</v>
          </cell>
          <cell r="AC78">
            <v>0</v>
          </cell>
        </row>
        <row r="79">
          <cell r="C79">
            <v>2000</v>
          </cell>
          <cell r="D79">
            <v>2000</v>
          </cell>
          <cell r="AC79">
            <v>0</v>
          </cell>
        </row>
        <row r="80">
          <cell r="C80">
            <v>1000</v>
          </cell>
          <cell r="D80">
            <v>1000</v>
          </cell>
          <cell r="AC80">
            <v>0</v>
          </cell>
        </row>
        <row r="81">
          <cell r="C81">
            <v>27000</v>
          </cell>
          <cell r="D81">
            <v>25000</v>
          </cell>
          <cell r="AC81">
            <v>11078</v>
          </cell>
        </row>
        <row r="82">
          <cell r="C82">
            <v>6000</v>
          </cell>
          <cell r="D82">
            <v>5000</v>
          </cell>
          <cell r="AC82">
            <v>580</v>
          </cell>
        </row>
        <row r="83">
          <cell r="C83">
            <v>1500</v>
          </cell>
          <cell r="D83">
            <v>1000</v>
          </cell>
          <cell r="AC83">
            <v>0</v>
          </cell>
        </row>
        <row r="84">
          <cell r="C84">
            <v>30000</v>
          </cell>
          <cell r="D84">
            <v>30000</v>
          </cell>
          <cell r="AC84">
            <v>0</v>
          </cell>
        </row>
        <row r="85">
          <cell r="C85">
            <v>81000</v>
          </cell>
          <cell r="D85">
            <v>66000</v>
          </cell>
          <cell r="AC85">
            <v>15862.42</v>
          </cell>
        </row>
        <row r="86">
          <cell r="C86">
            <v>0</v>
          </cell>
          <cell r="D86">
            <v>0</v>
          </cell>
          <cell r="AC86">
            <v>0</v>
          </cell>
        </row>
        <row r="87">
          <cell r="C87">
            <v>5000</v>
          </cell>
          <cell r="D87">
            <v>5000</v>
          </cell>
          <cell r="AC87">
            <v>0</v>
          </cell>
        </row>
        <row r="88">
          <cell r="C88">
            <v>0</v>
          </cell>
          <cell r="D88">
            <v>0</v>
          </cell>
          <cell r="AC88">
            <v>0</v>
          </cell>
        </row>
        <row r="89">
          <cell r="C89">
            <v>0</v>
          </cell>
          <cell r="D89">
            <v>0</v>
          </cell>
          <cell r="AC89">
            <v>0</v>
          </cell>
        </row>
        <row r="90">
          <cell r="C90">
            <v>6000</v>
          </cell>
          <cell r="D90">
            <v>4000</v>
          </cell>
          <cell r="AC90">
            <v>60</v>
          </cell>
        </row>
        <row r="91">
          <cell r="C91">
            <v>3500</v>
          </cell>
          <cell r="D91">
            <v>2000</v>
          </cell>
          <cell r="AC91">
            <v>439</v>
          </cell>
        </row>
        <row r="92">
          <cell r="C92">
            <v>0</v>
          </cell>
          <cell r="D92">
            <v>0</v>
          </cell>
          <cell r="AC92">
            <v>0</v>
          </cell>
        </row>
        <row r="93">
          <cell r="C93">
            <v>0</v>
          </cell>
          <cell r="D93">
            <v>0</v>
          </cell>
          <cell r="AC93">
            <v>0</v>
          </cell>
        </row>
        <row r="94">
          <cell r="C94">
            <v>0</v>
          </cell>
          <cell r="D94">
            <v>0</v>
          </cell>
          <cell r="AC94">
            <v>0</v>
          </cell>
        </row>
        <row r="95">
          <cell r="C95">
            <v>15000</v>
          </cell>
          <cell r="D95">
            <v>15000</v>
          </cell>
          <cell r="AC95">
            <v>0</v>
          </cell>
        </row>
        <row r="96">
          <cell r="C96">
            <v>61489</v>
          </cell>
          <cell r="D96">
            <v>61489</v>
          </cell>
          <cell r="AC96">
            <v>24111.200000000001</v>
          </cell>
        </row>
        <row r="97">
          <cell r="C97">
            <v>26141</v>
          </cell>
          <cell r="D97">
            <v>21000</v>
          </cell>
          <cell r="AC97">
            <v>0</v>
          </cell>
        </row>
        <row r="98">
          <cell r="C98">
            <v>0</v>
          </cell>
          <cell r="D98">
            <v>0</v>
          </cell>
          <cell r="AC98">
            <v>0</v>
          </cell>
        </row>
        <row r="99">
          <cell r="C99">
            <v>3280</v>
          </cell>
          <cell r="D99">
            <v>2000</v>
          </cell>
          <cell r="AC99">
            <v>0</v>
          </cell>
        </row>
        <row r="100">
          <cell r="C100">
            <v>25000</v>
          </cell>
          <cell r="D100">
            <v>18000</v>
          </cell>
          <cell r="AC100">
            <v>4160.26</v>
          </cell>
        </row>
        <row r="101">
          <cell r="C101">
            <v>5000</v>
          </cell>
          <cell r="D101">
            <v>5000</v>
          </cell>
          <cell r="AC101">
            <v>1594</v>
          </cell>
        </row>
        <row r="102">
          <cell r="C102">
            <v>78586.217713511011</v>
          </cell>
          <cell r="D102">
            <v>78586.217713511011</v>
          </cell>
          <cell r="AC102">
            <v>32931.11</v>
          </cell>
        </row>
        <row r="104">
          <cell r="C104">
            <v>0</v>
          </cell>
          <cell r="D104">
            <v>16000</v>
          </cell>
          <cell r="AC104">
            <v>15258.06</v>
          </cell>
        </row>
        <row r="105">
          <cell r="C105">
            <v>5000</v>
          </cell>
          <cell r="D105">
            <v>10000</v>
          </cell>
          <cell r="AC105">
            <v>6786</v>
          </cell>
        </row>
        <row r="106">
          <cell r="C106">
            <v>0</v>
          </cell>
          <cell r="D106">
            <v>2000</v>
          </cell>
          <cell r="AC106">
            <v>0</v>
          </cell>
        </row>
        <row r="107">
          <cell r="C107">
            <v>3500</v>
          </cell>
          <cell r="D107">
            <v>3500</v>
          </cell>
          <cell r="AC107">
            <v>0</v>
          </cell>
        </row>
        <row r="108">
          <cell r="C108">
            <v>0</v>
          </cell>
          <cell r="D108">
            <v>0</v>
          </cell>
          <cell r="AC108">
            <v>0</v>
          </cell>
        </row>
        <row r="109">
          <cell r="C109">
            <v>0</v>
          </cell>
          <cell r="D109">
            <v>0</v>
          </cell>
          <cell r="AC109">
            <v>0</v>
          </cell>
        </row>
        <row r="110">
          <cell r="C110">
            <v>0</v>
          </cell>
          <cell r="D110">
            <v>0</v>
          </cell>
          <cell r="AC110">
            <v>0</v>
          </cell>
        </row>
        <row r="111">
          <cell r="C111">
            <v>0</v>
          </cell>
          <cell r="D111">
            <v>0</v>
          </cell>
          <cell r="AC111">
            <v>0</v>
          </cell>
        </row>
        <row r="112">
          <cell r="C112">
            <v>0</v>
          </cell>
          <cell r="D112">
            <v>8100</v>
          </cell>
          <cell r="AC112">
            <v>4466</v>
          </cell>
        </row>
        <row r="113">
          <cell r="D113">
            <v>1200</v>
          </cell>
          <cell r="AC113">
            <v>0</v>
          </cell>
        </row>
        <row r="114">
          <cell r="C114">
            <v>13000</v>
          </cell>
          <cell r="D114">
            <v>12871</v>
          </cell>
          <cell r="AC114">
            <v>10150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  <row r="9">
          <cell r="J9">
            <v>867</v>
          </cell>
        </row>
        <row r="21">
          <cell r="J21">
            <v>7728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workbookViewId="0">
      <selection activeCell="G11" sqref="G1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143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14"/>
      <c r="D5" s="14"/>
      <c r="E5" s="14"/>
      <c r="F5" s="14"/>
      <c r="G5" s="14"/>
      <c r="H5" s="14"/>
    </row>
    <row r="6" spans="1:8" x14ac:dyDescent="0.2">
      <c r="A6" s="5"/>
      <c r="B6" s="11" t="s">
        <v>78</v>
      </c>
      <c r="C6" s="15">
        <f>+SUM('[1]FORMATO PRESUPUESTO VS EJERCIDO'!C19)</f>
        <v>3297403.6283999998</v>
      </c>
      <c r="D6" s="51">
        <f>+E6-C6</f>
        <v>0</v>
      </c>
      <c r="E6" s="15">
        <f>+SUM('[1]FORMATO PRESUPUESTO VS EJERCIDO'!D19)</f>
        <v>3297403.6283999998</v>
      </c>
      <c r="F6" s="15">
        <f>+SUM('[1]FORMATO PRESUPUESTO VS EJERCIDO'!AC19)</f>
        <v>1576122.46</v>
      </c>
      <c r="G6" s="15">
        <v>1576122.46</v>
      </c>
      <c r="H6" s="15">
        <f>+E6-F6</f>
        <v>1721281.1683999998</v>
      </c>
    </row>
    <row r="7" spans="1:8" x14ac:dyDescent="0.2">
      <c r="A7" s="5"/>
      <c r="B7" s="11" t="s">
        <v>79</v>
      </c>
      <c r="C7" s="15">
        <f>+SUM('[1]FORMATO PRESUPUESTO VS EJERCIDO'!C20:C21)</f>
        <v>3010000</v>
      </c>
      <c r="D7" s="51">
        <f t="shared" ref="D7:D51" si="0">+E7-C7</f>
        <v>0</v>
      </c>
      <c r="E7" s="15">
        <f>+SUM('[1]FORMATO PRESUPUESTO VS EJERCIDO'!D20:D21)</f>
        <v>3010000</v>
      </c>
      <c r="F7" s="15">
        <f>+SUM('[1]FORMATO PRESUPUESTO VS EJERCIDO'!AC20:AC21)</f>
        <v>1199999.8400000001</v>
      </c>
      <c r="G7" s="15">
        <v>1199999.8400000001</v>
      </c>
      <c r="H7" s="15">
        <f t="shared" ref="H7:H51" si="1">+E7-F7</f>
        <v>1810000.16</v>
      </c>
    </row>
    <row r="8" spans="1:8" x14ac:dyDescent="0.2">
      <c r="A8" s="5"/>
      <c r="B8" s="11" t="s">
        <v>80</v>
      </c>
      <c r="C8" s="15">
        <f>+SUM('[1]FORMATO PRESUPUESTO VS EJERCIDO'!C22:C24)</f>
        <v>559173.38636624988</v>
      </c>
      <c r="D8" s="51">
        <f t="shared" si="0"/>
        <v>0</v>
      </c>
      <c r="E8" s="15">
        <f>+SUM('[1]FORMATO PRESUPUESTO VS EJERCIDO'!D22:D24)</f>
        <v>559173.38636624988</v>
      </c>
      <c r="F8" s="15">
        <f>+SUM('[1]FORMATO PRESUPUESTO VS EJERCIDO'!AC22:AC24)+[1]CONCILIACION!$J$9</f>
        <v>5728.01</v>
      </c>
      <c r="G8" s="15">
        <v>4861.01</v>
      </c>
      <c r="H8" s="15">
        <f>+E8-F8</f>
        <v>553445.37636624987</v>
      </c>
    </row>
    <row r="9" spans="1:8" x14ac:dyDescent="0.2">
      <c r="A9" s="5"/>
      <c r="B9" s="11" t="s">
        <v>35</v>
      </c>
      <c r="C9" s="15">
        <f>+SUM('[1]FORMATO PRESUPUESTO VS EJERCIDO'!C25:C26)</f>
        <v>816000</v>
      </c>
      <c r="D9" s="51">
        <f t="shared" si="0"/>
        <v>0</v>
      </c>
      <c r="E9" s="15">
        <f>+SUM('[1]FORMATO PRESUPUESTO VS EJERCIDO'!D25:D26)</f>
        <v>816000</v>
      </c>
      <c r="F9" s="15">
        <f>+SUM('[1]FORMATO PRESUPUESTO VS EJERCIDO'!AC25:AC26)</f>
        <v>361675.15</v>
      </c>
      <c r="G9" s="15">
        <v>361675.15</v>
      </c>
      <c r="H9" s="15">
        <f t="shared" si="1"/>
        <v>454324.85</v>
      </c>
    </row>
    <row r="10" spans="1:8" x14ac:dyDescent="0.2">
      <c r="A10" s="5"/>
      <c r="B10" s="11" t="s">
        <v>81</v>
      </c>
      <c r="C10" s="15">
        <f>+SUM('[1]FORMATO PRESUPUESTO VS EJERCIDO'!C27:C33)</f>
        <v>837730.88511729997</v>
      </c>
      <c r="D10" s="51">
        <f t="shared" si="0"/>
        <v>0</v>
      </c>
      <c r="E10" s="15">
        <f>+SUM('[1]FORMATO PRESUPUESTO VS EJERCIDO'!D27:D33)</f>
        <v>837730.88511729997</v>
      </c>
      <c r="F10" s="15">
        <f>+SUM('[1]FORMATO PRESUPUESTO VS EJERCIDO'!AC27:AC33)+[1]CONCILIACION!$J$7-[1]CONCILIACION!$J$21</f>
        <v>434901.01999999996</v>
      </c>
      <c r="G10" s="15">
        <v>394858.33999999997</v>
      </c>
      <c r="H10" s="15">
        <f>+E10-F10</f>
        <v>402829.86511730001</v>
      </c>
    </row>
    <row r="11" spans="1:8" x14ac:dyDescent="0.2">
      <c r="A11" s="5"/>
      <c r="B11" s="11" t="s">
        <v>36</v>
      </c>
      <c r="C11" s="15">
        <v>0</v>
      </c>
      <c r="D11" s="51">
        <f t="shared" si="0"/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82</v>
      </c>
      <c r="C12" s="15">
        <v>0</v>
      </c>
      <c r="D12" s="51">
        <f t="shared" si="0"/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50" t="s">
        <v>70</v>
      </c>
      <c r="B13" s="7"/>
      <c r="C13" s="15"/>
      <c r="D13" s="51">
        <f t="shared" si="0"/>
        <v>0</v>
      </c>
      <c r="E13" s="15"/>
      <c r="F13" s="15"/>
      <c r="G13" s="15"/>
      <c r="H13" s="15">
        <f t="shared" si="1"/>
        <v>0</v>
      </c>
    </row>
    <row r="14" spans="1:8" x14ac:dyDescent="0.2">
      <c r="A14" s="5"/>
      <c r="B14" s="11" t="s">
        <v>83</v>
      </c>
      <c r="C14" s="15">
        <f>+SUM('[1]FORMATO PRESUPUESTO VS EJERCIDO'!C34:C38)</f>
        <v>54500</v>
      </c>
      <c r="D14" s="51">
        <f t="shared" si="0"/>
        <v>4500</v>
      </c>
      <c r="E14" s="15">
        <f>+SUM('[1]FORMATO PRESUPUESTO VS EJERCIDO'!D34:D38)</f>
        <v>59000</v>
      </c>
      <c r="F14" s="15">
        <f>+SUM('[1]FORMATO PRESUPUESTO VS EJERCIDO'!AC34:AC38)</f>
        <v>39191</v>
      </c>
      <c r="G14" s="15">
        <v>39191</v>
      </c>
      <c r="H14" s="15">
        <f t="shared" si="1"/>
        <v>19809</v>
      </c>
    </row>
    <row r="15" spans="1:8" x14ac:dyDescent="0.2">
      <c r="A15" s="5"/>
      <c r="B15" s="11" t="s">
        <v>84</v>
      </c>
      <c r="C15" s="15">
        <f>+SUM('[1]FORMATO PRESUPUESTO VS EJERCIDO'!C39)</f>
        <v>9000</v>
      </c>
      <c r="D15" s="51">
        <f t="shared" si="0"/>
        <v>-6500</v>
      </c>
      <c r="E15" s="15">
        <f>+SUM('[1]FORMATO PRESUPUESTO VS EJERCIDO'!D39)</f>
        <v>2500</v>
      </c>
      <c r="F15" s="15">
        <f>+SUM('[1]FORMATO PRESUPUESTO VS EJERCIDO'!AC39)</f>
        <v>0</v>
      </c>
      <c r="G15" s="15">
        <v>0</v>
      </c>
      <c r="H15" s="15">
        <f t="shared" si="1"/>
        <v>2500</v>
      </c>
    </row>
    <row r="16" spans="1:8" x14ac:dyDescent="0.2">
      <c r="A16" s="5"/>
      <c r="B16" s="11" t="s">
        <v>85</v>
      </c>
      <c r="C16" s="15">
        <v>0</v>
      </c>
      <c r="D16" s="51">
        <f t="shared" si="0"/>
        <v>0</v>
      </c>
      <c r="E16" s="15"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86</v>
      </c>
      <c r="C17" s="15">
        <f>+SUM('[1]FORMATO PRESUPUESTO VS EJERCIDO'!C40:C43)</f>
        <v>1500</v>
      </c>
      <c r="D17" s="51">
        <f>+E17-C17</f>
        <v>21000</v>
      </c>
      <c r="E17" s="15">
        <f>+SUM('[1]FORMATO PRESUPUESTO VS EJERCIDO'!D40:D43)</f>
        <v>22500</v>
      </c>
      <c r="F17" s="15">
        <f>+SUM('[1]FORMATO PRESUPUESTO VS EJERCIDO'!AC40:AC43)</f>
        <v>0</v>
      </c>
      <c r="G17" s="15">
        <v>0</v>
      </c>
      <c r="H17" s="15">
        <f>+E17-F17</f>
        <v>22500</v>
      </c>
    </row>
    <row r="18" spans="1:8" x14ac:dyDescent="0.2">
      <c r="A18" s="5"/>
      <c r="B18" s="11" t="s">
        <v>87</v>
      </c>
      <c r="C18" s="15">
        <v>0</v>
      </c>
      <c r="D18" s="51">
        <f t="shared" si="0"/>
        <v>0</v>
      </c>
      <c r="E18" s="15"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5"/>
      <c r="B19" s="11" t="s">
        <v>88</v>
      </c>
      <c r="C19" s="15">
        <f>+SUM('[1]FORMATO PRESUPUESTO VS EJERCIDO'!C44:C45)</f>
        <v>37500</v>
      </c>
      <c r="D19" s="51">
        <f>+E19-C19</f>
        <v>-1000</v>
      </c>
      <c r="E19" s="15">
        <f>+SUM('[1]FORMATO PRESUPUESTO VS EJERCIDO'!D44:D45)</f>
        <v>36500</v>
      </c>
      <c r="F19" s="15">
        <f>+SUM('[1]FORMATO PRESUPUESTO VS EJERCIDO'!AC44:AC45)</f>
        <v>15500</v>
      </c>
      <c r="G19" s="15">
        <v>15500</v>
      </c>
      <c r="H19" s="15">
        <f>+E19-F19</f>
        <v>21000</v>
      </c>
    </row>
    <row r="20" spans="1:8" x14ac:dyDescent="0.2">
      <c r="A20" s="5"/>
      <c r="B20" s="11" t="s">
        <v>89</v>
      </c>
      <c r="C20" s="15"/>
      <c r="D20" s="51">
        <f t="shared" si="0"/>
        <v>0</v>
      </c>
      <c r="E20" s="15"/>
      <c r="F20" s="15"/>
      <c r="G20" s="15"/>
      <c r="H20" s="15">
        <f t="shared" si="1"/>
        <v>0</v>
      </c>
    </row>
    <row r="21" spans="1:8" x14ac:dyDescent="0.2">
      <c r="A21" s="5"/>
      <c r="B21" s="11" t="s">
        <v>90</v>
      </c>
      <c r="C21" s="15"/>
      <c r="D21" s="51">
        <f t="shared" si="0"/>
        <v>0</v>
      </c>
      <c r="E21" s="15"/>
      <c r="F21" s="15"/>
      <c r="G21" s="15"/>
      <c r="H21" s="15">
        <f t="shared" si="1"/>
        <v>0</v>
      </c>
    </row>
    <row r="22" spans="1:8" x14ac:dyDescent="0.2">
      <c r="A22" s="5"/>
      <c r="B22" s="11" t="s">
        <v>91</v>
      </c>
      <c r="C22" s="15">
        <f>+SUM('[1]FORMATO PRESUPUESTO VS EJERCIDO'!C48:C52)</f>
        <v>10000</v>
      </c>
      <c r="D22" s="51">
        <f>+E22-C22</f>
        <v>1500</v>
      </c>
      <c r="E22" s="15">
        <f>+SUM('[1]FORMATO PRESUPUESTO VS EJERCIDO'!D48:D52)</f>
        <v>11500</v>
      </c>
      <c r="F22" s="15">
        <f>+SUM('[1]FORMATO PRESUPUESTO VS EJERCIDO'!AC48:AC52)</f>
        <v>2132.84</v>
      </c>
      <c r="G22" s="15">
        <v>2132.84</v>
      </c>
      <c r="H22" s="15">
        <f>+E22-F22</f>
        <v>9367.16</v>
      </c>
    </row>
    <row r="23" spans="1:8" x14ac:dyDescent="0.2">
      <c r="A23" s="50" t="s">
        <v>71</v>
      </c>
      <c r="B23" s="7"/>
      <c r="C23" s="15"/>
      <c r="D23" s="51">
        <f t="shared" si="0"/>
        <v>0</v>
      </c>
      <c r="E23" s="15"/>
      <c r="F23" s="15"/>
      <c r="G23" s="15"/>
      <c r="H23" s="15">
        <f t="shared" si="1"/>
        <v>0</v>
      </c>
    </row>
    <row r="24" spans="1:8" x14ac:dyDescent="0.2">
      <c r="A24" s="5"/>
      <c r="B24" s="11" t="s">
        <v>92</v>
      </c>
      <c r="C24" s="15">
        <f>+SUM('[1]FORMATO PRESUPUESTO VS EJERCIDO'!C53:C58)</f>
        <v>88000</v>
      </c>
      <c r="D24" s="51">
        <f t="shared" ref="D24:D32" si="2">+E24-C24</f>
        <v>-6000</v>
      </c>
      <c r="E24" s="15">
        <f>+SUM('[1]FORMATO PRESUPUESTO VS EJERCIDO'!D53:D58)</f>
        <v>82000</v>
      </c>
      <c r="F24" s="15">
        <f>+SUM('[1]FORMATO PRESUPUESTO VS EJERCIDO'!AC53:AC58)</f>
        <v>32296.45</v>
      </c>
      <c r="G24" s="15">
        <v>32296.45</v>
      </c>
      <c r="H24" s="15">
        <f t="shared" ref="H24:H32" si="3">+E24-F24</f>
        <v>49703.55</v>
      </c>
    </row>
    <row r="25" spans="1:8" x14ac:dyDescent="0.2">
      <c r="A25" s="5"/>
      <c r="B25" s="11" t="s">
        <v>93</v>
      </c>
      <c r="C25" s="15">
        <f>+SUM('[1]FORMATO PRESUPUESTO VS EJERCIDO'!C59:C61)</f>
        <v>5000</v>
      </c>
      <c r="D25" s="51">
        <f t="shared" si="2"/>
        <v>4000</v>
      </c>
      <c r="E25" s="15">
        <f>+SUM('[1]FORMATO PRESUPUESTO VS EJERCIDO'!D59:D61)</f>
        <v>9000</v>
      </c>
      <c r="F25" s="15">
        <f>+SUM('[1]FORMATO PRESUPUESTO VS EJERCIDO'!AC59:AC61)</f>
        <v>5220</v>
      </c>
      <c r="G25" s="15">
        <v>5220</v>
      </c>
      <c r="H25" s="15">
        <f t="shared" si="3"/>
        <v>3780</v>
      </c>
    </row>
    <row r="26" spans="1:8" x14ac:dyDescent="0.2">
      <c r="A26" s="5"/>
      <c r="B26" s="11" t="s">
        <v>94</v>
      </c>
      <c r="C26" s="15">
        <f>+SUM('[1]FORMATO PRESUPUESTO VS EJERCIDO'!C62:C72)</f>
        <v>394900</v>
      </c>
      <c r="D26" s="51">
        <f t="shared" si="2"/>
        <v>-7200</v>
      </c>
      <c r="E26" s="15">
        <f>+SUM('[1]FORMATO PRESUPUESTO VS EJERCIDO'!D62:D72)</f>
        <v>387700</v>
      </c>
      <c r="F26" s="15">
        <f>+SUM('[1]FORMATO PRESUPUESTO VS EJERCIDO'!AC62:AC72)</f>
        <v>186941.88</v>
      </c>
      <c r="G26" s="15">
        <v>186941.88</v>
      </c>
      <c r="H26" s="15">
        <f t="shared" si="3"/>
        <v>200758.12</v>
      </c>
    </row>
    <row r="27" spans="1:8" x14ac:dyDescent="0.2">
      <c r="A27" s="5"/>
      <c r="B27" s="11" t="s">
        <v>95</v>
      </c>
      <c r="C27" s="15">
        <f>+SUM('[1]FORMATO PRESUPUESTO VS EJERCIDO'!C73:C76)</f>
        <v>31000</v>
      </c>
      <c r="D27" s="51">
        <f t="shared" si="2"/>
        <v>-2773</v>
      </c>
      <c r="E27" s="15">
        <f>+SUM('[1]FORMATO PRESUPUESTO VS EJERCIDO'!D73:D76)</f>
        <v>28227</v>
      </c>
      <c r="F27" s="15">
        <f>+SUM('[1]FORMATO PRESUPUESTO VS EJERCIDO'!AC73:AC76)</f>
        <v>22212.04</v>
      </c>
      <c r="G27" s="15">
        <v>22212.04</v>
      </c>
      <c r="H27" s="15">
        <f t="shared" si="3"/>
        <v>6014.9599999999991</v>
      </c>
    </row>
    <row r="28" spans="1:8" x14ac:dyDescent="0.2">
      <c r="A28" s="5"/>
      <c r="B28" s="11" t="s">
        <v>96</v>
      </c>
      <c r="C28" s="15">
        <f>+SUM('[1]FORMATO PRESUPUESTO VS EJERCIDO'!C77:C83)</f>
        <v>41500</v>
      </c>
      <c r="D28" s="51">
        <f t="shared" si="2"/>
        <v>-4500</v>
      </c>
      <c r="E28" s="15">
        <f>+SUM('[1]FORMATO PRESUPUESTO VS EJERCIDO'!D77:D83)</f>
        <v>37000</v>
      </c>
      <c r="F28" s="15">
        <f>+SUM('[1]FORMATO PRESUPUESTO VS EJERCIDO'!AC77:AC83)</f>
        <v>11658</v>
      </c>
      <c r="G28" s="15">
        <v>11658</v>
      </c>
      <c r="H28" s="15">
        <f t="shared" si="3"/>
        <v>25342</v>
      </c>
    </row>
    <row r="29" spans="1:8" x14ac:dyDescent="0.2">
      <c r="A29" s="5"/>
      <c r="B29" s="11" t="s">
        <v>97</v>
      </c>
      <c r="C29" s="15">
        <f>+SUM('[1]FORMATO PRESUPUESTO VS EJERCIDO'!C84:C87)</f>
        <v>116000</v>
      </c>
      <c r="D29" s="51">
        <f t="shared" si="2"/>
        <v>-15000</v>
      </c>
      <c r="E29" s="15">
        <f>+SUM('[1]FORMATO PRESUPUESTO VS EJERCIDO'!D84:D87)</f>
        <v>101000</v>
      </c>
      <c r="F29" s="15">
        <f>+SUM('[1]FORMATO PRESUPUESTO VS EJERCIDO'!AC84:AC87)</f>
        <v>15862.42</v>
      </c>
      <c r="G29" s="15">
        <v>15862.42</v>
      </c>
      <c r="H29" s="15">
        <f t="shared" si="3"/>
        <v>85137.58</v>
      </c>
    </row>
    <row r="30" spans="1:8" x14ac:dyDescent="0.2">
      <c r="A30" s="5"/>
      <c r="B30" s="11" t="s">
        <v>98</v>
      </c>
      <c r="C30" s="15">
        <f>+SUM('[1]FORMATO PRESUPUESTO VS EJERCIDO'!C88:C93)</f>
        <v>9500</v>
      </c>
      <c r="D30" s="51">
        <f t="shared" si="2"/>
        <v>-3500</v>
      </c>
      <c r="E30" s="15">
        <f>+SUM('[1]FORMATO PRESUPUESTO VS EJERCIDO'!D88:D93)</f>
        <v>6000</v>
      </c>
      <c r="F30" s="15">
        <f>+SUM('[1]FORMATO PRESUPUESTO VS EJERCIDO'!AC88:AC93)</f>
        <v>499</v>
      </c>
      <c r="G30" s="15">
        <v>499</v>
      </c>
      <c r="H30" s="15">
        <f t="shared" si="3"/>
        <v>5501</v>
      </c>
    </row>
    <row r="31" spans="1:8" x14ac:dyDescent="0.2">
      <c r="A31" s="5"/>
      <c r="B31" s="11" t="s">
        <v>99</v>
      </c>
      <c r="C31" s="15">
        <f>+SUM('[1]FORMATO PRESUPUESTO VS EJERCIDO'!C94:C100)</f>
        <v>130910</v>
      </c>
      <c r="D31" s="51">
        <f t="shared" si="2"/>
        <v>-13421</v>
      </c>
      <c r="E31" s="15">
        <f>+SUM('[1]FORMATO PRESUPUESTO VS EJERCIDO'!D94:D100)</f>
        <v>117489</v>
      </c>
      <c r="F31" s="15">
        <f>+SUM('[1]FORMATO PRESUPUESTO VS EJERCIDO'!AC94:AC100)</f>
        <v>28271.46</v>
      </c>
      <c r="G31" s="15">
        <v>28271.46</v>
      </c>
      <c r="H31" s="15">
        <f t="shared" si="3"/>
        <v>89217.540000000008</v>
      </c>
    </row>
    <row r="32" spans="1:8" x14ac:dyDescent="0.2">
      <c r="A32" s="5"/>
      <c r="B32" s="11" t="s">
        <v>19</v>
      </c>
      <c r="C32" s="15">
        <f>+SUM('[1]FORMATO PRESUPUESTO VS EJERCIDO'!C101:C102)</f>
        <v>83586.217713511011</v>
      </c>
      <c r="D32" s="51">
        <f t="shared" si="2"/>
        <v>0</v>
      </c>
      <c r="E32" s="15">
        <f>+SUM('[1]FORMATO PRESUPUESTO VS EJERCIDO'!D101:D102)</f>
        <v>83586.217713511011</v>
      </c>
      <c r="F32" s="15">
        <f>+SUM('[1]FORMATO PRESUPUESTO VS EJERCIDO'!AC101:AC102)</f>
        <v>34525.11</v>
      </c>
      <c r="G32" s="15">
        <v>34525.11</v>
      </c>
      <c r="H32" s="15">
        <f t="shared" si="3"/>
        <v>49061.10771351101</v>
      </c>
    </row>
    <row r="33" spans="1:8" x14ac:dyDescent="0.2">
      <c r="A33" s="50" t="s">
        <v>72</v>
      </c>
      <c r="B33" s="7"/>
      <c r="C33" s="15"/>
      <c r="D33" s="51">
        <f t="shared" si="0"/>
        <v>0</v>
      </c>
      <c r="E33" s="15"/>
      <c r="F33" s="15"/>
      <c r="G33" s="15"/>
      <c r="H33" s="15">
        <f t="shared" si="1"/>
        <v>0</v>
      </c>
    </row>
    <row r="34" spans="1:8" x14ac:dyDescent="0.2">
      <c r="A34" s="5"/>
      <c r="B34" s="11" t="s">
        <v>100</v>
      </c>
      <c r="C34" s="15"/>
      <c r="D34" s="51">
        <f t="shared" si="0"/>
        <v>0</v>
      </c>
      <c r="E34" s="15"/>
      <c r="F34" s="15"/>
      <c r="G34" s="15"/>
      <c r="H34" s="15">
        <f t="shared" si="1"/>
        <v>0</v>
      </c>
    </row>
    <row r="35" spans="1:8" x14ac:dyDescent="0.2">
      <c r="A35" s="5"/>
      <c r="B35" s="11" t="s">
        <v>101</v>
      </c>
      <c r="C35" s="15"/>
      <c r="D35" s="51">
        <f t="shared" si="0"/>
        <v>0</v>
      </c>
      <c r="E35" s="15"/>
      <c r="F35" s="15"/>
      <c r="G35" s="15"/>
      <c r="H35" s="15">
        <f t="shared" si="1"/>
        <v>0</v>
      </c>
    </row>
    <row r="36" spans="1:8" x14ac:dyDescent="0.2">
      <c r="A36" s="5"/>
      <c r="B36" s="11" t="s">
        <v>102</v>
      </c>
      <c r="C36" s="15"/>
      <c r="D36" s="51">
        <f t="shared" si="0"/>
        <v>0</v>
      </c>
      <c r="E36" s="15"/>
      <c r="F36" s="15"/>
      <c r="G36" s="15"/>
      <c r="H36" s="15">
        <f t="shared" si="1"/>
        <v>0</v>
      </c>
    </row>
    <row r="37" spans="1:8" x14ac:dyDescent="0.2">
      <c r="A37" s="5"/>
      <c r="B37" s="11" t="s">
        <v>103</v>
      </c>
      <c r="C37" s="15"/>
      <c r="D37" s="51">
        <f t="shared" si="0"/>
        <v>0</v>
      </c>
      <c r="E37" s="15"/>
      <c r="F37" s="15"/>
      <c r="G37" s="15"/>
      <c r="H37" s="15">
        <f t="shared" si="1"/>
        <v>0</v>
      </c>
    </row>
    <row r="38" spans="1:8" x14ac:dyDescent="0.2">
      <c r="A38" s="5"/>
      <c r="B38" s="11" t="s">
        <v>41</v>
      </c>
      <c r="C38" s="15"/>
      <c r="D38" s="51">
        <f t="shared" si="0"/>
        <v>0</v>
      </c>
      <c r="E38" s="15"/>
      <c r="F38" s="15"/>
      <c r="G38" s="15"/>
      <c r="H38" s="15">
        <f t="shared" si="1"/>
        <v>0</v>
      </c>
    </row>
    <row r="39" spans="1:8" x14ac:dyDescent="0.2">
      <c r="A39" s="5"/>
      <c r="B39" s="11" t="s">
        <v>104</v>
      </c>
      <c r="C39" s="15"/>
      <c r="D39" s="51">
        <f t="shared" si="0"/>
        <v>0</v>
      </c>
      <c r="E39" s="15"/>
      <c r="F39" s="15"/>
      <c r="G39" s="15"/>
      <c r="H39" s="15">
        <f t="shared" si="1"/>
        <v>0</v>
      </c>
    </row>
    <row r="40" spans="1:8" x14ac:dyDescent="0.2">
      <c r="A40" s="5"/>
      <c r="B40" s="11" t="s">
        <v>105</v>
      </c>
      <c r="C40" s="15"/>
      <c r="D40" s="51">
        <f t="shared" si="0"/>
        <v>0</v>
      </c>
      <c r="E40" s="15"/>
      <c r="F40" s="15"/>
      <c r="G40" s="15"/>
      <c r="H40" s="15">
        <f t="shared" si="1"/>
        <v>0</v>
      </c>
    </row>
    <row r="41" spans="1:8" x14ac:dyDescent="0.2">
      <c r="A41" s="5"/>
      <c r="B41" s="11" t="s">
        <v>37</v>
      </c>
      <c r="C41" s="15"/>
      <c r="D41" s="51">
        <f t="shared" si="0"/>
        <v>0</v>
      </c>
      <c r="E41" s="15"/>
      <c r="F41" s="15"/>
      <c r="G41" s="15"/>
      <c r="H41" s="15">
        <f t="shared" si="1"/>
        <v>0</v>
      </c>
    </row>
    <row r="42" spans="1:8" x14ac:dyDescent="0.2">
      <c r="A42" s="5"/>
      <c r="B42" s="11" t="s">
        <v>106</v>
      </c>
      <c r="C42" s="15"/>
      <c r="D42" s="51">
        <f t="shared" si="0"/>
        <v>0</v>
      </c>
      <c r="E42" s="15"/>
      <c r="F42" s="15"/>
      <c r="G42" s="15"/>
      <c r="H42" s="15">
        <f t="shared" si="1"/>
        <v>0</v>
      </c>
    </row>
    <row r="43" spans="1:8" x14ac:dyDescent="0.2">
      <c r="A43" s="50" t="s">
        <v>73</v>
      </c>
      <c r="B43" s="7"/>
      <c r="C43" s="15"/>
      <c r="D43" s="51">
        <f t="shared" si="0"/>
        <v>0</v>
      </c>
      <c r="E43" s="15"/>
      <c r="F43" s="15"/>
      <c r="G43" s="15"/>
      <c r="H43" s="15">
        <f t="shared" si="1"/>
        <v>0</v>
      </c>
    </row>
    <row r="44" spans="1:8" x14ac:dyDescent="0.2">
      <c r="A44" s="5"/>
      <c r="B44" s="11" t="s">
        <v>107</v>
      </c>
      <c r="C44" s="15">
        <f>+SUM('[1]FORMATO PRESUPUESTO VS EJERCIDO'!C104:C106)</f>
        <v>5000</v>
      </c>
      <c r="D44" s="51">
        <f>+E44-C44</f>
        <v>23000</v>
      </c>
      <c r="E44" s="15">
        <f>+SUM('[1]FORMATO PRESUPUESTO VS EJERCIDO'!D104:D106)</f>
        <v>28000</v>
      </c>
      <c r="F44" s="15">
        <f>+SUM('[1]FORMATO PRESUPUESTO VS EJERCIDO'!AC104:AC106)</f>
        <v>22044.059999999998</v>
      </c>
      <c r="G44" s="15">
        <v>22044.059999999998</v>
      </c>
      <c r="H44" s="15">
        <f>+E44-F44</f>
        <v>5955.9400000000023</v>
      </c>
    </row>
    <row r="45" spans="1:8" x14ac:dyDescent="0.2">
      <c r="A45" s="5"/>
      <c r="B45" s="11" t="s">
        <v>108</v>
      </c>
      <c r="C45" s="15">
        <f>+SUM('[1]FORMATO PRESUPUESTO VS EJERCIDO'!C107:C109)</f>
        <v>3500</v>
      </c>
      <c r="D45" s="51">
        <f>+E45-C45</f>
        <v>0</v>
      </c>
      <c r="E45" s="15">
        <f>+SUM('[1]FORMATO PRESUPUESTO VS EJERCIDO'!D107:D109)</f>
        <v>3500</v>
      </c>
      <c r="F45" s="15">
        <f>+SUM('[1]FORMATO PRESUPUESTO VS EJERCIDO'!AC107:AC109)</f>
        <v>0</v>
      </c>
      <c r="G45" s="15">
        <v>0</v>
      </c>
      <c r="H45" s="15">
        <f>+E45-F45</f>
        <v>3500</v>
      </c>
    </row>
    <row r="46" spans="1:8" x14ac:dyDescent="0.2">
      <c r="A46" s="5"/>
      <c r="B46" s="11" t="s">
        <v>109</v>
      </c>
      <c r="C46" s="15">
        <v>0</v>
      </c>
      <c r="D46" s="51">
        <f t="shared" si="0"/>
        <v>0</v>
      </c>
      <c r="E46" s="15"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5"/>
      <c r="B47" s="11" t="s">
        <v>110</v>
      </c>
      <c r="C47" s="15">
        <f>+SUM('[1]FORMATO PRESUPUESTO VS EJERCIDO'!C110)</f>
        <v>0</v>
      </c>
      <c r="D47" s="51">
        <f>+E47-C47</f>
        <v>0</v>
      </c>
      <c r="E47" s="15">
        <f>+SUM('[1]FORMATO PRESUPUESTO VS EJERCIDO'!D110)</f>
        <v>0</v>
      </c>
      <c r="F47" s="15">
        <f>+SUM('[1]FORMATO PRESUPUESTO VS EJERCIDO'!AC110)</f>
        <v>0</v>
      </c>
      <c r="G47" s="15">
        <v>0</v>
      </c>
      <c r="H47" s="15">
        <f>+E47-F47</f>
        <v>0</v>
      </c>
    </row>
    <row r="48" spans="1:8" x14ac:dyDescent="0.2">
      <c r="A48" s="5"/>
      <c r="B48" s="11" t="s">
        <v>111</v>
      </c>
      <c r="C48" s="15"/>
      <c r="D48" s="51">
        <f t="shared" si="0"/>
        <v>0</v>
      </c>
      <c r="E48" s="15"/>
      <c r="F48" s="15"/>
      <c r="G48" s="15"/>
      <c r="H48" s="15">
        <f t="shared" si="1"/>
        <v>0</v>
      </c>
    </row>
    <row r="49" spans="1:8" x14ac:dyDescent="0.2">
      <c r="A49" s="5"/>
      <c r="B49" s="11" t="s">
        <v>112</v>
      </c>
      <c r="C49" s="15">
        <f>+SUM('[1]FORMATO PRESUPUESTO VS EJERCIDO'!C111:C113)</f>
        <v>0</v>
      </c>
      <c r="D49" s="51">
        <f>+E49-C49</f>
        <v>9300</v>
      </c>
      <c r="E49" s="15">
        <f>+SUM('[1]FORMATO PRESUPUESTO VS EJERCIDO'!D111:D113)</f>
        <v>9300</v>
      </c>
      <c r="F49" s="15">
        <f>+SUM('[1]FORMATO PRESUPUESTO VS EJERCIDO'!AC111:AC113)</f>
        <v>4466</v>
      </c>
      <c r="G49" s="15">
        <v>4466</v>
      </c>
      <c r="H49" s="15">
        <f>+E49-F49</f>
        <v>4834</v>
      </c>
    </row>
    <row r="50" spans="1:8" x14ac:dyDescent="0.2">
      <c r="A50" s="5"/>
      <c r="B50" s="11" t="s">
        <v>113</v>
      </c>
      <c r="C50" s="15"/>
      <c r="D50" s="51">
        <f t="shared" si="0"/>
        <v>0</v>
      </c>
      <c r="E50" s="15"/>
      <c r="F50" s="15"/>
      <c r="G50" s="15"/>
      <c r="H50" s="15">
        <f t="shared" si="1"/>
        <v>0</v>
      </c>
    </row>
    <row r="51" spans="1:8" x14ac:dyDescent="0.2">
      <c r="A51" s="5"/>
      <c r="B51" s="11" t="s">
        <v>114</v>
      </c>
      <c r="C51" s="15"/>
      <c r="D51" s="51">
        <f t="shared" si="0"/>
        <v>0</v>
      </c>
      <c r="E51" s="15"/>
      <c r="F51" s="15"/>
      <c r="G51" s="15"/>
      <c r="H51" s="15">
        <f t="shared" si="1"/>
        <v>0</v>
      </c>
    </row>
    <row r="52" spans="1:8" x14ac:dyDescent="0.2">
      <c r="A52" s="5"/>
      <c r="B52" s="11" t="s">
        <v>115</v>
      </c>
      <c r="C52" s="15">
        <f>+SUM('[1]FORMATO PRESUPUESTO VS EJERCIDO'!C114)</f>
        <v>13000</v>
      </c>
      <c r="D52" s="51">
        <f>+E52-C52</f>
        <v>-129</v>
      </c>
      <c r="E52" s="15">
        <f>+SUM('[1]FORMATO PRESUPUESTO VS EJERCIDO'!D114)</f>
        <v>12871</v>
      </c>
      <c r="F52" s="15">
        <f>+SUM('[1]FORMATO PRESUPUESTO VS EJERCIDO'!AC114)</f>
        <v>10150</v>
      </c>
      <c r="G52" s="15">
        <v>10150</v>
      </c>
      <c r="H52" s="15">
        <f>+E52-F52</f>
        <v>2721</v>
      </c>
    </row>
    <row r="53" spans="1:8" x14ac:dyDescent="0.2">
      <c r="A53" s="50" t="s">
        <v>74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116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D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D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H77" si="4">+SUM(C6:C76)</f>
        <v>9554704.1175970603</v>
      </c>
      <c r="D77" s="17">
        <f t="shared" si="4"/>
        <v>3277</v>
      </c>
      <c r="E77" s="17">
        <f t="shared" si="4"/>
        <v>9557981.1175970603</v>
      </c>
      <c r="F77" s="17">
        <f t="shared" si="4"/>
        <v>4009396.7399999993</v>
      </c>
      <c r="G77" s="17">
        <f t="shared" si="4"/>
        <v>3968487.0599999991</v>
      </c>
      <c r="H77" s="17">
        <f t="shared" si="4"/>
        <v>5548584.3775970619</v>
      </c>
    </row>
    <row r="78" spans="1:8" x14ac:dyDescent="0.2">
      <c r="F78" s="51"/>
    </row>
    <row r="79" spans="1:8" x14ac:dyDescent="0.2">
      <c r="F79" s="51"/>
    </row>
    <row r="80" spans="1:8" ht="33.75" x14ac:dyDescent="0.2">
      <c r="B80" s="53" t="s">
        <v>138</v>
      </c>
      <c r="C80" s="53"/>
      <c r="D80" s="54"/>
      <c r="E80" s="54"/>
      <c r="F80" s="54"/>
    </row>
    <row r="81" spans="2:6" x14ac:dyDescent="0.2">
      <c r="B81" s="53"/>
      <c r="C81" s="53"/>
      <c r="D81" s="54"/>
      <c r="E81" s="54"/>
      <c r="F81" s="54"/>
    </row>
    <row r="82" spans="2:6" x14ac:dyDescent="0.2">
      <c r="B82" s="53" t="s">
        <v>139</v>
      </c>
      <c r="C82" s="53"/>
      <c r="D82" s="54"/>
      <c r="E82" s="54"/>
      <c r="F82" s="54" t="s">
        <v>140</v>
      </c>
    </row>
    <row r="83" spans="2:6" ht="45" x14ac:dyDescent="0.2">
      <c r="B83" s="53" t="s">
        <v>141</v>
      </c>
      <c r="C83" s="53"/>
      <c r="D83" s="54"/>
      <c r="E83" s="54"/>
      <c r="F83" s="55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C39:F43 C53:F65 C33:E33 C34:E38 F33 H33 F34:F38 F6 H24:H32 H22 H19 H17 F10 F8 C77:H77 H39:H43 H53:H65 H34:H38 H6 H10 H8" unlockedFormula="1"/>
    <ignoredError sqref="C44:F52 C24:E32 C22:E22 C19:E19 E15 E14 C14 C17:E17 E10 E9 C9 E8 C8 E7 C7 E6 C6 C15 C10 C11:E13 D6 D7 D8 D9 D10 C16:E16 D14 D15 C18:E18 C20:E21 C23:E23 H11:H13 H7 H9 H16 H14 H15 H18 H20:H21 H23 F23 F20:F21 F18 F16 F11:F13 F7 F9 F17 F14 F15 F19 F22 F24:F32 H44:H52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144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f>+SUM(COG!C6:C42)</f>
        <v>9533204.1175970603</v>
      </c>
      <c r="D6" s="52">
        <f>+SUM(COG!D6:D42)</f>
        <v>-28894</v>
      </c>
      <c r="E6" s="52">
        <f>+SUM(COG!E6:E42)</f>
        <v>9504310.1175970603</v>
      </c>
      <c r="F6" s="52">
        <f>+SUM(COG!F6:F42)</f>
        <v>3972736.6799999992</v>
      </c>
      <c r="G6" s="52">
        <f>+SUM(COG!G6:G42)</f>
        <v>3931826.9999999991</v>
      </c>
      <c r="H6" s="52">
        <f>+E6-F6</f>
        <v>5531573.4375970606</v>
      </c>
    </row>
    <row r="7" spans="1:8" x14ac:dyDescent="0.2">
      <c r="A7" s="5"/>
      <c r="B7" s="18"/>
      <c r="C7" s="22"/>
      <c r="D7" s="22">
        <v>0</v>
      </c>
      <c r="E7" s="22"/>
      <c r="F7" s="22"/>
      <c r="G7" s="22"/>
      <c r="H7" s="22"/>
    </row>
    <row r="8" spans="1:8" x14ac:dyDescent="0.2">
      <c r="A8" s="5"/>
      <c r="B8" s="18" t="s">
        <v>1</v>
      </c>
      <c r="C8" s="52">
        <f>+SUM(COG!C44:C52)</f>
        <v>21500</v>
      </c>
      <c r="D8" s="52">
        <f>+SUM(COG!D44:D52)</f>
        <v>32171</v>
      </c>
      <c r="E8" s="52">
        <f>+SUM(COG!E44:E52)</f>
        <v>53671</v>
      </c>
      <c r="F8" s="52">
        <f>+SUM(COG!F44:F52)</f>
        <v>36660.06</v>
      </c>
      <c r="G8" s="52">
        <f>+SUM(COG!G44:G52)</f>
        <v>36660.06</v>
      </c>
      <c r="H8" s="52">
        <f>+E8-F8</f>
        <v>17010.940000000002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SUM(C6:C15)</f>
        <v>9554704.1175970603</v>
      </c>
      <c r="D16" s="17">
        <f t="shared" ref="D16:H16" si="0">SUM(D6:D15)</f>
        <v>3277</v>
      </c>
      <c r="E16" s="17">
        <f t="shared" si="0"/>
        <v>9557981.1175970603</v>
      </c>
      <c r="F16" s="17">
        <f t="shared" si="0"/>
        <v>4009396.7399999993</v>
      </c>
      <c r="G16" s="17">
        <f t="shared" si="0"/>
        <v>3968487.0599999991</v>
      </c>
      <c r="H16" s="17">
        <f t="shared" si="0"/>
        <v>5548584.377597061</v>
      </c>
    </row>
    <row r="19" spans="2:6" ht="33.75" x14ac:dyDescent="0.2">
      <c r="B19" s="53" t="s">
        <v>138</v>
      </c>
      <c r="C19" s="53"/>
      <c r="D19" s="54"/>
      <c r="E19" s="54"/>
      <c r="F19" s="54"/>
    </row>
    <row r="20" spans="2:6" x14ac:dyDescent="0.2">
      <c r="B20" s="53"/>
      <c r="C20" s="53"/>
      <c r="D20" s="54"/>
      <c r="E20" s="54"/>
      <c r="F20" s="54"/>
    </row>
    <row r="21" spans="2:6" x14ac:dyDescent="0.2">
      <c r="B21" s="53" t="s">
        <v>139</v>
      </c>
      <c r="C21" s="53"/>
      <c r="D21" s="54"/>
      <c r="E21" s="54"/>
      <c r="F21" s="54" t="s">
        <v>140</v>
      </c>
    </row>
    <row r="22" spans="2:6" ht="45" x14ac:dyDescent="0.2">
      <c r="B22" s="53" t="s">
        <v>141</v>
      </c>
      <c r="C22" s="53"/>
      <c r="D22" s="54"/>
      <c r="E22" s="54"/>
      <c r="F22" s="55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8 C1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145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/>
      <c r="D7" s="15"/>
      <c r="E7" s="15"/>
      <c r="F7" s="15"/>
      <c r="G7" s="15"/>
      <c r="H7" s="15"/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56" t="s">
        <v>136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137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ht="33.75" x14ac:dyDescent="0.2">
      <c r="B54" s="53" t="s">
        <v>138</v>
      </c>
      <c r="C54" s="53"/>
      <c r="D54" s="54"/>
      <c r="E54" s="54"/>
      <c r="F54" s="54"/>
    </row>
    <row r="55" spans="1:8" x14ac:dyDescent="0.2">
      <c r="B55" s="53"/>
      <c r="C55" s="53"/>
      <c r="D55" s="54"/>
      <c r="E55" s="54"/>
      <c r="F55" s="54"/>
    </row>
    <row r="56" spans="1:8" x14ac:dyDescent="0.2">
      <c r="B56" s="53" t="s">
        <v>139</v>
      </c>
      <c r="C56" s="53"/>
      <c r="D56" s="54"/>
      <c r="E56" s="54"/>
      <c r="F56" s="54" t="s">
        <v>140</v>
      </c>
    </row>
    <row r="57" spans="1:8" ht="45" x14ac:dyDescent="0.2">
      <c r="B57" s="53" t="s">
        <v>141</v>
      </c>
      <c r="C57" s="53"/>
      <c r="D57" s="54"/>
      <c r="E57" s="54"/>
      <c r="F57" s="55" t="s">
        <v>142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workbookViewId="0">
      <selection activeCell="D18" sqref="D1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+CTG!C16</f>
        <v>9554704.1175970603</v>
      </c>
      <c r="D23" s="15">
        <f>+CTG!D16</f>
        <v>3277</v>
      </c>
      <c r="E23" s="15">
        <f>+CTG!E16</f>
        <v>9557981.1175970603</v>
      </c>
      <c r="F23" s="15">
        <f>+CTG!F16</f>
        <v>4009396.7399999993</v>
      </c>
      <c r="G23" s="15">
        <f>+CTG!G16</f>
        <v>3968487.0599999991</v>
      </c>
      <c r="H23" s="15">
        <f>+E23-F23</f>
        <v>5548584.377597061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 t="shared" ref="C42:G42" si="0">+C23</f>
        <v>9554704.1175970603</v>
      </c>
      <c r="D42" s="25">
        <f t="shared" si="0"/>
        <v>3277</v>
      </c>
      <c r="E42" s="25">
        <f t="shared" si="0"/>
        <v>9557981.1175970603</v>
      </c>
      <c r="F42" s="25">
        <f t="shared" si="0"/>
        <v>4009396.7399999993</v>
      </c>
      <c r="G42" s="25">
        <f t="shared" si="0"/>
        <v>3968487.0599999991</v>
      </c>
      <c r="H42" s="25">
        <f>+H23</f>
        <v>5548584.377597061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s="1" customFormat="1" ht="22.5" x14ac:dyDescent="0.2">
      <c r="B45" s="53" t="s">
        <v>138</v>
      </c>
      <c r="C45" s="53"/>
      <c r="D45" s="54"/>
      <c r="E45" s="54"/>
      <c r="F45" s="54"/>
    </row>
    <row r="46" spans="1:8" s="1" customFormat="1" x14ac:dyDescent="0.2">
      <c r="B46" s="53"/>
      <c r="C46" s="53"/>
      <c r="D46" s="54"/>
      <c r="E46" s="54"/>
      <c r="F46" s="54"/>
    </row>
    <row r="47" spans="1:8" s="1" customFormat="1" x14ac:dyDescent="0.2">
      <c r="B47" s="53" t="s">
        <v>139</v>
      </c>
      <c r="C47" s="53"/>
      <c r="D47" s="54"/>
      <c r="E47" s="54"/>
      <c r="F47" s="54" t="s">
        <v>140</v>
      </c>
    </row>
    <row r="48" spans="1:8" s="1" customFormat="1" ht="45" x14ac:dyDescent="0.2">
      <c r="B48" s="53" t="s">
        <v>141</v>
      </c>
      <c r="C48" s="53"/>
      <c r="D48" s="54"/>
      <c r="E48" s="54"/>
      <c r="F48" s="55" t="s">
        <v>142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2018-04-13T08:45:45Z</cp:lastPrinted>
  <dcterms:created xsi:type="dcterms:W3CDTF">2014-02-10T03:37:14Z</dcterms:created>
  <dcterms:modified xsi:type="dcterms:W3CDTF">2018-07-23T14:38:01Z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