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F36" i="4" l="1"/>
  <c r="F37" i="4"/>
  <c r="F33" i="4"/>
  <c r="F32" i="4"/>
  <c r="F31" i="4"/>
  <c r="F5" i="4"/>
  <c r="F14" i="4" s="1"/>
  <c r="F26" i="4" s="1"/>
  <c r="B21" i="4"/>
  <c r="B20" i="4"/>
  <c r="B19" i="4"/>
  <c r="B18" i="4"/>
  <c r="B17" i="4"/>
  <c r="B6" i="4"/>
  <c r="B5" i="4"/>
  <c r="G46" i="4"/>
  <c r="G24" i="4"/>
  <c r="F24" i="4"/>
  <c r="G14" i="4"/>
  <c r="C27" i="4"/>
  <c r="C13" i="4"/>
  <c r="B13" i="4" l="1"/>
  <c r="G26" i="4"/>
  <c r="G48" i="4" s="1"/>
  <c r="C29" i="4"/>
  <c r="F46" i="4"/>
  <c r="F48" i="4" s="1"/>
  <c r="B27" i="4"/>
  <c r="B29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<sst xmlns="http://schemas.openxmlformats.org/spreadsheetml/2006/main" count="64" uniqueCount="64">
  <si>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</si>
  <si>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</si>
  <si>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</si>
  <si>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</si>
  <si>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</si>
  <si>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</si>
  <si>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</si>
  <si>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</si>
  <si>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</si>
  <si>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</si>
  <si>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</si>
  <si>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</si>
  <si>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</si>
  <si>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</si>
  <si>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</si>
  <si>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</si>
  <si>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</si>
  <si>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</si>
  <si>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</si>
  <si>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</si>
  <si>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</si>
  <si>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</si>
  <si>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</si>
  <si>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</si>
  <si>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</si>
  <si>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</si>
  <si>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</si>
  <si>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</si>
  <si>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</si>
  <si>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</si>
  <si>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</si>
  <si>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</si>
  <si>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</si>
  <si>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</si>
  <si>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</si>
  <si>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</si>
  <si>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</si>
  <si>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</si>
  <si>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</si>
  <si>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</si>
  <si>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</si>
  <si>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</si>
  <si>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</si>
  <si>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</si>
  <si>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</si>
  <si>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</si>
  <si>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</si>
  <si>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</si>
  <si>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</si>
  <si>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</si>
  <si>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</si>
  <si>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</si>
  <si>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</si>
  <si>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</si>
  <si>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</si>
  <si>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</si>
  <si>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</si>
  <si>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</si>
  <si>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</si>
  <si>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</si>
  <si>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</t>
  </si>
  <si>
    <t>"ENCARGADO DE CUENTA PUBLICA
JORGE ENRIQUE HERRERA TOVAR"</t>
  </si>
  <si>
    <t>_____________________________________</t>
  </si>
  <si>
    <t>INSTITUTO MUNICIPAL DE LAS MUJERES
Estado de Situación Financiera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</si>
</sst>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93610.23</v>
          </cell>
        </row>
        <row r="10">
          <cell r="C10">
            <v>3523134.37</v>
          </cell>
          <cell r="H10">
            <v>590.86</v>
          </cell>
        </row>
        <row r="11">
          <cell r="C11">
            <v>0</v>
          </cell>
        </row>
        <row r="12">
          <cell r="C12">
            <v>0</v>
          </cell>
        </row>
        <row r="15">
          <cell r="H15">
            <v>224966.51</v>
          </cell>
        </row>
        <row r="17">
          <cell r="C17">
            <v>746225.32</v>
          </cell>
        </row>
        <row r="53">
          <cell r="C53">
            <v>25922</v>
          </cell>
        </row>
        <row r="54">
          <cell r="C54">
            <v>2137597</v>
          </cell>
        </row>
        <row r="55">
          <cell r="C55">
            <v>0</v>
          </cell>
        </row>
        <row r="56">
          <cell r="C56">
            <v>20201061.140000001</v>
          </cell>
        </row>
        <row r="57">
          <cell r="C57">
            <v>0</v>
          </cell>
        </row>
        <row r="58">
          <cell r="C58">
            <v>2483361.85</v>
          </cell>
        </row>
        <row r="59">
          <cell r="C59">
            <v>751218.27</v>
          </cell>
        </row>
        <row r="61">
          <cell r="C61">
            <v>477293</v>
          </cell>
        </row>
        <row r="62">
          <cell r="C62">
            <v>0</v>
          </cell>
        </row>
        <row r="63">
          <cell r="C63">
            <v>746282.71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16286.4</v>
          </cell>
        </row>
        <row r="72">
          <cell r="C72">
            <v>-2001334.18</v>
          </cell>
        </row>
        <row r="74">
          <cell r="C74">
            <v>-2346107.7599999998</v>
          </cell>
        </row>
        <row r="78">
          <cell r="H78">
            <v>1242756.1200000001</v>
          </cell>
        </row>
        <row r="79">
          <cell r="H79">
            <v>22320098.140000001</v>
          </cell>
        </row>
        <row r="80">
          <cell r="H80">
            <v>0</v>
          </cell>
        </row>
        <row r="87">
          <cell r="H87">
            <v>475145.71</v>
          </cell>
        </row>
        <row r="101">
          <cell r="H101">
            <v>2406772.5499999998</v>
          </cell>
        </row>
      </sheetData>
      <sheetData sheetId="2"/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B20" zoomScaleNormal="100" zoomScaleSheetLayoutView="100" workbookViewId="0">
      <selection activeCell="F40" sqref="F4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Sheet'!$C$10+'[1]Balance - Balance Sheet'!$C$11+'[1]Balance - Balance Sheet'!$C$12</f>
        <v>3526134.37</v>
      </c>
      <c r="C5" s="12">
        <v>1274453.8999999999</v>
      </c>
      <c r="D5" s="17"/>
      <c r="E5" s="11" t="s">
        <v>41</v>
      </c>
      <c r="F5" s="12">
        <f>+'[1]Balance - Balance Sheet'!$H$9+'[1]Balance - Balance Sheet'!$H$10+'[1]Balance - Balance Sheet'!$H$15</f>
        <v>319167.59999999998</v>
      </c>
      <c r="G5" s="5">
        <v>338261.07</v>
      </c>
    </row>
    <row r="6" spans="1:7" x14ac:dyDescent="0.2">
      <c r="A6" s="30" t="s">
        <v>28</v>
      </c>
      <c r="B6" s="12">
        <f>+'[1]Balance - Balance Sheet'!$C$17</f>
        <v>746225.32</v>
      </c>
      <c r="C6" s="12">
        <v>-0.02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4272359.6900000004</v>
      </c>
      <c r="C13" s="10">
        <f>SUM(C5:C12)</f>
        <v>1274453.8799999999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SUM(F3:F13)</f>
        <v>319167.59999999998</v>
      </c>
      <c r="G14" s="5">
        <f>SUM(G3:G13)</f>
        <v>338261.07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Sheet'!$C$55+'[1]Balance - Balance Sheet'!$C$56+'[1]Balance - Balance Sheet'!$C$57</f>
        <v>22338658.140000001</v>
      </c>
      <c r="C18" s="12">
        <v>22338658.140000001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+'[1]Balance - Balance Sheet'!$C$58+'[1]Balance - Balance Sheet'!$C$59+'[1]Balance - Balance Sheet'!$C$61+'[1]Balance - Balance Sheet'!$C$62+'[1]Balance - Balance Sheet'!$C$63+'[1]Balance - Balance Sheet'!$C$64+'[1]Balance - Balance Sheet'!$C$65+'[1]Balance - Balance Sheet'!$C$66</f>
        <v>4458155.83</v>
      </c>
      <c r="C19" s="12">
        <v>4920732.7700000005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f>+'[1]Balance - Balance Sheet'!$C$67</f>
        <v>16286.4</v>
      </c>
      <c r="C20" s="12">
        <v>8732.4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Sheet'!$C$72+'[1]Balance - Balance Sheet'!$C$74</f>
        <v>-4347441.9399999995</v>
      </c>
      <c r="C21" s="12">
        <v>-4018919.54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6">
        <f>SUM(G17:G22)</f>
        <v>0</v>
      </c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SUM(F14+F24)</f>
        <v>319167.59999999998</v>
      </c>
      <c r="G26" s="6">
        <f>+G24+G14</f>
        <v>338261.07</v>
      </c>
    </row>
    <row r="27" spans="1:7" x14ac:dyDescent="0.2">
      <c r="A27" s="37" t="s">
        <v>8</v>
      </c>
      <c r="B27" s="10">
        <f>SUM(B16:B26)</f>
        <v>22491580.43</v>
      </c>
      <c r="C27" s="10">
        <f>SUM(C16:C26)</f>
        <v>23275125.77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26763940.120000001</v>
      </c>
      <c r="C29" s="10">
        <f>+C27+C13</f>
        <v>24549579.649999999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6">
        <v>1246550.98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22320098.140000001</v>
      </c>
      <c r="G32" s="5">
        <v>22320098.140000001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f>+'[1]Balance - Balance Sheet'!$H$80</f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Sheet'!$H$101</f>
        <v>2406772.5499999998</v>
      </c>
      <c r="G36" s="5">
        <v>-776012.19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Sheet'!$H$87</f>
        <v>475145.71</v>
      </c>
      <c r="G37" s="5">
        <v>1420681.65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+SUM(F31:F45)</f>
        <v>26444772.520000003</v>
      </c>
      <c r="G46" s="6">
        <f>+SUM(G31:G44)</f>
        <v>24211318.579999998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26763940.120000005</v>
      </c>
      <c r="G48" s="20">
        <f>+G46+G26</f>
        <v>24549579.649999999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60</v>
      </c>
      <c r="E54" s="4" t="s">
        <v>62</v>
      </c>
    </row>
    <row r="55" spans="1:7" ht="22.5" x14ac:dyDescent="0.2">
      <c r="A55" s="1" t="s">
        <v>59</v>
      </c>
      <c r="E55" s="42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F26:G30 B27:C27 B13:C16 B28:C29 B5:B6 B17 B18 B24:C26 B21 B19:B20 F6:G13 F38:G48 F34:F35 F31:F33 F36:F37 F5" unlockedFormula="1"/>
    <ignoredError sqref="F15:G23 F25:G25" formulaRange="1"/>
    <ignoredError sqref="F24:G24 F14:G1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2018-04-11T14:56:05Z</cp:lastPrinted>
  <dcterms:created xsi:type="dcterms:W3CDTF">2012-12-11T20:26:08Z</dcterms:created>
  <dcterms:modified xsi:type="dcterms:W3CDTF">2018-07-16T00:29:17Z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