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lica -Web\1er Trimestre 2018\Información Presupuestal\"/>
    </mc:Choice>
  </mc:AlternateContent>
  <bookViews>
    <workbookView xWindow="0" yWindow="0" windowWidth="20490" windowHeight="7335" tabRatio="885" firstSheet="2" activeTab="2"/>
  </bookViews>
  <sheets>
    <sheet name="COG" sheetId="6" state="hidden" r:id="rId1"/>
    <sheet name="CTG" sheetId="8" state="hidden" r:id="rId2"/>
    <sheet name="CA" sheetId="4" r:id="rId3"/>
    <sheet name="CFG" sheetId="5" state="hidden" r:id="rId4"/>
  </sheets>
  <externalReferences>
    <externalReference r:id="rId5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1" i="6" l="1"/>
  <c r="H50" i="6"/>
  <c r="H48" i="6"/>
  <c r="H46" i="6"/>
  <c r="H43" i="6"/>
  <c r="H42" i="6"/>
  <c r="H41" i="6"/>
  <c r="H40" i="6"/>
  <c r="H39" i="6"/>
  <c r="H38" i="6"/>
  <c r="H37" i="6"/>
  <c r="H36" i="6"/>
  <c r="H35" i="6"/>
  <c r="H34" i="6"/>
  <c r="H33" i="6"/>
  <c r="H23" i="6"/>
  <c r="H21" i="6"/>
  <c r="H20" i="6"/>
  <c r="H18" i="6"/>
  <c r="H16" i="6"/>
  <c r="H13" i="6"/>
  <c r="H12" i="6"/>
  <c r="H11" i="6"/>
  <c r="G51" i="6"/>
  <c r="G50" i="6"/>
  <c r="G48" i="6"/>
  <c r="G46" i="6"/>
  <c r="G43" i="6"/>
  <c r="G42" i="6"/>
  <c r="G41" i="6"/>
  <c r="G40" i="6"/>
  <c r="G39" i="6"/>
  <c r="G38" i="6"/>
  <c r="G37" i="6"/>
  <c r="G36" i="6"/>
  <c r="G35" i="6"/>
  <c r="G34" i="6"/>
  <c r="G33" i="6"/>
  <c r="G23" i="6"/>
  <c r="G21" i="6"/>
  <c r="G20" i="6"/>
  <c r="G18" i="6"/>
  <c r="G16" i="6"/>
  <c r="G13" i="6"/>
  <c r="G12" i="6"/>
  <c r="G11" i="6"/>
  <c r="F6" i="6"/>
  <c r="G6" i="6" s="1"/>
  <c r="F49" i="6"/>
  <c r="G49" i="6" s="1"/>
  <c r="F45" i="6"/>
  <c r="G45" i="6" s="1"/>
  <c r="F44" i="6"/>
  <c r="F32" i="6"/>
  <c r="G32" i="6" s="1"/>
  <c r="F31" i="6"/>
  <c r="G31" i="6" s="1"/>
  <c r="F30" i="6"/>
  <c r="G30" i="6" s="1"/>
  <c r="F29" i="6"/>
  <c r="G29" i="6" s="1"/>
  <c r="F28" i="6"/>
  <c r="G28" i="6" s="1"/>
  <c r="F27" i="6"/>
  <c r="G27" i="6" s="1"/>
  <c r="F26" i="6"/>
  <c r="G26" i="6" s="1"/>
  <c r="F25" i="6"/>
  <c r="G25" i="6" s="1"/>
  <c r="F24" i="6"/>
  <c r="G24" i="6" s="1"/>
  <c r="F22" i="6"/>
  <c r="G22" i="6" s="1"/>
  <c r="F19" i="6"/>
  <c r="G19" i="6" s="1"/>
  <c r="F17" i="6"/>
  <c r="G17" i="6" s="1"/>
  <c r="F14" i="6"/>
  <c r="G14" i="6" s="1"/>
  <c r="F10" i="6"/>
  <c r="G10" i="6" s="1"/>
  <c r="F9" i="6"/>
  <c r="G9" i="6" s="1"/>
  <c r="F8" i="6"/>
  <c r="G8" i="6" s="1"/>
  <c r="F7" i="6"/>
  <c r="G7" i="6" s="1"/>
  <c r="F52" i="6"/>
  <c r="G52" i="6" s="1"/>
  <c r="F47" i="6"/>
  <c r="G47" i="6" s="1"/>
  <c r="F15" i="6"/>
  <c r="G15" i="6" s="1"/>
  <c r="D51" i="6"/>
  <c r="D50" i="6"/>
  <c r="D48" i="6"/>
  <c r="D46" i="6"/>
  <c r="D43" i="6"/>
  <c r="D42" i="6"/>
  <c r="D41" i="6"/>
  <c r="D40" i="6"/>
  <c r="D39" i="6"/>
  <c r="D38" i="6"/>
  <c r="D37" i="6"/>
  <c r="D36" i="6"/>
  <c r="D35" i="6"/>
  <c r="D34" i="6"/>
  <c r="D33" i="6"/>
  <c r="D23" i="6"/>
  <c r="D21" i="6"/>
  <c r="D20" i="6"/>
  <c r="D18" i="6"/>
  <c r="D16" i="6"/>
  <c r="D13" i="6"/>
  <c r="D12" i="6"/>
  <c r="D11" i="6"/>
  <c r="E52" i="6"/>
  <c r="E49" i="6"/>
  <c r="E47" i="6"/>
  <c r="E45" i="6"/>
  <c r="E44" i="6"/>
  <c r="E32" i="6"/>
  <c r="H32" i="6" s="1"/>
  <c r="E31" i="6"/>
  <c r="E30" i="6"/>
  <c r="E29" i="6"/>
  <c r="E28" i="6"/>
  <c r="H28" i="6" s="1"/>
  <c r="E27" i="6"/>
  <c r="E26" i="6"/>
  <c r="E25" i="6"/>
  <c r="E24" i="6"/>
  <c r="H24" i="6" s="1"/>
  <c r="E22" i="6"/>
  <c r="E19" i="6"/>
  <c r="E17" i="6"/>
  <c r="E15" i="6"/>
  <c r="E14" i="6"/>
  <c r="E10" i="6"/>
  <c r="E9" i="6"/>
  <c r="E8" i="6"/>
  <c r="E7" i="6"/>
  <c r="E6" i="6"/>
  <c r="C47" i="6"/>
  <c r="C52" i="6"/>
  <c r="C49" i="6"/>
  <c r="C45" i="6"/>
  <c r="C44" i="6"/>
  <c r="C32" i="6"/>
  <c r="C31" i="6"/>
  <c r="C30" i="6"/>
  <c r="C29" i="6"/>
  <c r="C28" i="6"/>
  <c r="C27" i="6"/>
  <c r="C26" i="6"/>
  <c r="C25" i="6"/>
  <c r="C24" i="6"/>
  <c r="C22" i="6"/>
  <c r="C17" i="6"/>
  <c r="C19" i="6"/>
  <c r="C15" i="6"/>
  <c r="C14" i="6"/>
  <c r="C10" i="6"/>
  <c r="C9" i="6"/>
  <c r="C8" i="6"/>
  <c r="C7" i="6"/>
  <c r="C6" i="6"/>
  <c r="H44" i="6" l="1"/>
  <c r="E77" i="6"/>
  <c r="C6" i="8"/>
  <c r="C16" i="8" s="1"/>
  <c r="C23" i="5" s="1"/>
  <c r="C42" i="5" s="1"/>
  <c r="D19" i="6"/>
  <c r="H8" i="6"/>
  <c r="D26" i="6"/>
  <c r="D7" i="6"/>
  <c r="D14" i="6"/>
  <c r="D22" i="6"/>
  <c r="D27" i="6"/>
  <c r="D31" i="6"/>
  <c r="D47" i="6"/>
  <c r="D45" i="6"/>
  <c r="D15" i="6"/>
  <c r="D49" i="6"/>
  <c r="D10" i="6"/>
  <c r="D30" i="6"/>
  <c r="C8" i="8"/>
  <c r="D9" i="6"/>
  <c r="D17" i="6"/>
  <c r="D25" i="6"/>
  <c r="D29" i="6"/>
  <c r="H52" i="6"/>
  <c r="F8" i="8"/>
  <c r="G6" i="8"/>
  <c r="D8" i="6"/>
  <c r="D24" i="6"/>
  <c r="D28" i="6"/>
  <c r="D32" i="6"/>
  <c r="D44" i="6"/>
  <c r="D52" i="6"/>
  <c r="G44" i="6"/>
  <c r="G8" i="8" s="1"/>
  <c r="H9" i="6"/>
  <c r="H17" i="6"/>
  <c r="H25" i="6"/>
  <c r="H29" i="6"/>
  <c r="H45" i="6"/>
  <c r="H49" i="6"/>
  <c r="F77" i="6"/>
  <c r="E6" i="8"/>
  <c r="D6" i="6"/>
  <c r="H6" i="6"/>
  <c r="H10" i="6"/>
  <c r="H14" i="6"/>
  <c r="H22" i="6"/>
  <c r="H26" i="6"/>
  <c r="H30" i="6"/>
  <c r="C77" i="6"/>
  <c r="F6" i="8"/>
  <c r="F16" i="8" s="1"/>
  <c r="F23" i="5" s="1"/>
  <c r="F42" i="5" s="1"/>
  <c r="E8" i="8"/>
  <c r="H7" i="6"/>
  <c r="H15" i="6"/>
  <c r="H19" i="6"/>
  <c r="H27" i="6"/>
  <c r="H31" i="6"/>
  <c r="H47" i="6"/>
  <c r="H8" i="8" l="1"/>
  <c r="H77" i="6"/>
  <c r="D8" i="8"/>
  <c r="E16" i="8"/>
  <c r="E23" i="5" s="1"/>
  <c r="H6" i="8"/>
  <c r="H16" i="8" s="1"/>
  <c r="G16" i="8"/>
  <c r="G23" i="5" s="1"/>
  <c r="G42" i="5" s="1"/>
  <c r="D6" i="8"/>
  <c r="D16" i="8" s="1"/>
  <c r="D23" i="5" s="1"/>
  <c r="D42" i="5" s="1"/>
  <c r="D77" i="6"/>
  <c r="G77" i="6"/>
  <c r="E42" i="5" l="1"/>
  <c r="H23" i="5"/>
  <c r="H42" i="5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<sst xmlns="http://schemas.openxmlformats.org/spreadsheetml/2006/main" count="220" uniqueCount="147">
  <si>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</si>
  <si>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</si>
  <si>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</si>
  <si>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</si>
  <si>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</si>
  <si>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</si>
  <si>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</si>
  <si>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</si>
  <si>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</si>
  <si>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</si>
  <si>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</si>
  <si>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</si>
  <si>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</si>
  <si>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</si>
  <si>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</si>
  <si>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</si>
  <si>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</si>
  <si>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</si>
  <si>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</si>
  <si>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</si>
  <si>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</si>
  <si>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</si>
  <si>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</si>
  <si>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</si>
  <si>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</si>
  <si>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</si>
  <si>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</si>
  <si>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</si>
  <si>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</si>
  <si>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</si>
  <si>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</si>
  <si>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</si>
  <si>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</si>
  <si>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</si>
  <si>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</si>
  <si>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</si>
  <si>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</si>
  <si>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</si>
  <si>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</si>
  <si>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</si>
  <si>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</si>
  <si>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</si>
  <si>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</si>
  <si>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</si>
  <si>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</si>
  <si>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</si>
  <si>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</si>
  <si>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</si>
  <si>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</si>
  <si>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</si>
  <si>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</si>
  <si>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</si>
  <si>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</si>
  <si>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</si>
  <si>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</si>
  <si>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</si>
  <si>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</si>
  <si>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</si>
  <si>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</si>
  <si>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</si>
  <si>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</si>
  <si>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</si>
  <si>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</si>
  <si>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</si>
  <si>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</si>
  <si>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</si>
  <si>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</si>
  <si>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</si>
  <si>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</si>
  <si>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</si>
  <si>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</si>
  <si>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</si>
  <si>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</si>
  <si>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</si>
  <si>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</si>
  <si>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</si>
  <si>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</si>
  <si>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</si>
  <si>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</si>
  <si>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</si>
  <si>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</si>
  <si>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</si>
  <si>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</si>
  <si>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</si>
  <si>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</si>
  <si>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</si>
  <si>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</si>
  <si>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</si>
  <si>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</si>
  <si>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</si>
  <si>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</si>
  <si>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</si>
  <si>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</si>
  <si>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</si>
  <si>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</si>
  <si>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</si>
  <si>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</si>
  <si>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</si>
  <si>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</si>
  <si>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</si>
  <si>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</si>
  <si>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</si>
  <si>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</si>
  <si>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</si>
  <si>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</si>
  <si>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</si>
  <si>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</si>
  <si>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</si>
  <si>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</si>
  <si>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</si>
  <si>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</si>
  <si>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</si>
  <si>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</si>
  <si>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</si>
  <si>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</si>
  <si>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</si>
  <si>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</si>
  <si>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</si>
  <si>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</si>
  <si>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</si>
  <si>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</si>
  <si>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</si>
  <si>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</si>
  <si>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</si>
  <si>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</si>
  <si>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</si>
  <si>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</si>
  <si>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</si>
  <si>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</si>
  <si>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</si>
  <si>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</si>
  <si>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</si>
  <si>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</si>
  <si>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</si>
  <si>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</si>
  <si>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</si>
  <si>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</si>
  <si>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</si>
  <si>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INSTITUTO MUNICIPAL DE LAS MUJERES
Estado Analítico del Ejercicio del Presupuesto de Egresos
Clasificación por Objeto del Gasto (Capítulo y Concepto)
Del 1 DE ENERO al 31 DE MARZO DE 2018</t>
  </si>
  <si>
    <t>INSTITUTO MUNICIPAL DE LAS MUJERES
Estado Analítico del Ejercicio del Presupuesto de Egresos
Clasificación Económica (por Tipo de Gasto)
Del 01 DE ENERO al 31 DE MARZO DE 2018</t>
  </si>
  <si>
    <t>INSTITUTO MUNICIPAL DE LAS MUJERES
Estado Analítico del Ejercicio del Presupuesto de Egresos
Clasificación Administrativa
Del 01 DE ENERO al 31 DE MARZO DE 2018</t>
  </si>
  <si>
    <t>INSTITUTO MUNICIPAL DE LAS MUJERES
Estado Analítico del Ejercicio del Presupuesto de Egresos
Clasificación Funcional (Finalidad y Función)
Del 01 DE ENERO al 31 DE MARZO DE 2018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</si>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</sst>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3%20MARZO/EEFFMAR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9">
          <cell r="C19">
            <v>3297403.6283999998</v>
          </cell>
          <cell r="D19">
            <v>3297403.6283999998</v>
          </cell>
          <cell r="Q19">
            <v>831660.76</v>
          </cell>
        </row>
        <row r="20">
          <cell r="C20">
            <v>0</v>
          </cell>
          <cell r="D20">
            <v>0</v>
          </cell>
          <cell r="Q20">
            <v>0</v>
          </cell>
        </row>
        <row r="21">
          <cell r="C21">
            <v>3010000</v>
          </cell>
          <cell r="D21">
            <v>3010000</v>
          </cell>
          <cell r="Q21">
            <v>299999.96999999997</v>
          </cell>
        </row>
        <row r="22">
          <cell r="C22">
            <v>0</v>
          </cell>
          <cell r="D22">
            <v>0</v>
          </cell>
          <cell r="Q22">
            <v>0</v>
          </cell>
        </row>
        <row r="23">
          <cell r="C23">
            <v>100651.20954592501</v>
          </cell>
          <cell r="D23">
            <v>100651.20954592501</v>
          </cell>
          <cell r="Q23">
            <v>867.17</v>
          </cell>
        </row>
        <row r="24">
          <cell r="C24">
            <v>458522.17682032491</v>
          </cell>
          <cell r="D24">
            <v>458522.17682032491</v>
          </cell>
          <cell r="Q24">
            <v>4861.01</v>
          </cell>
        </row>
        <row r="25">
          <cell r="C25">
            <v>372000</v>
          </cell>
          <cell r="D25">
            <v>372000</v>
          </cell>
          <cell r="Q25">
            <v>75942.52</v>
          </cell>
        </row>
        <row r="26">
          <cell r="C26">
            <v>444000</v>
          </cell>
          <cell r="D26">
            <v>444000</v>
          </cell>
          <cell r="Q26">
            <v>100249.75</v>
          </cell>
        </row>
        <row r="27">
          <cell r="C27">
            <v>101727.29000000001</v>
          </cell>
          <cell r="D27">
            <v>101727.29000000001</v>
          </cell>
          <cell r="Q27">
            <v>1932</v>
          </cell>
        </row>
        <row r="28">
          <cell r="C28">
            <v>0</v>
          </cell>
          <cell r="D28">
            <v>0</v>
          </cell>
          <cell r="Q28">
            <v>0</v>
          </cell>
        </row>
        <row r="29">
          <cell r="C29">
            <v>0</v>
          </cell>
          <cell r="D29">
            <v>0</v>
          </cell>
          <cell r="Q29">
            <v>0</v>
          </cell>
        </row>
        <row r="30">
          <cell r="C30">
            <v>28000</v>
          </cell>
          <cell r="D30">
            <v>28000</v>
          </cell>
          <cell r="Q30">
            <v>27964.51</v>
          </cell>
        </row>
        <row r="31">
          <cell r="C31">
            <v>44733.8709093</v>
          </cell>
          <cell r="D31">
            <v>44733.8709093</v>
          </cell>
          <cell r="Q31">
            <v>0</v>
          </cell>
        </row>
        <row r="32">
          <cell r="C32">
            <v>329740.46984000003</v>
          </cell>
          <cell r="D32">
            <v>329740.46984000003</v>
          </cell>
          <cell r="Q32">
            <v>82958.429999999993</v>
          </cell>
        </row>
        <row r="33">
          <cell r="C33">
            <v>333529.25436799997</v>
          </cell>
          <cell r="D33">
            <v>333529.25436799997</v>
          </cell>
          <cell r="Q33">
            <v>82958.429999999993</v>
          </cell>
        </row>
        <row r="34">
          <cell r="C34">
            <v>16000</v>
          </cell>
          <cell r="D34">
            <v>16000</v>
          </cell>
          <cell r="Q34">
            <v>160.34</v>
          </cell>
        </row>
        <row r="35">
          <cell r="C35">
            <v>17500</v>
          </cell>
          <cell r="D35">
            <v>17500</v>
          </cell>
          <cell r="Q35">
            <v>0</v>
          </cell>
        </row>
        <row r="36">
          <cell r="C36">
            <v>8500</v>
          </cell>
          <cell r="D36">
            <v>8500</v>
          </cell>
          <cell r="Q36">
            <v>1969</v>
          </cell>
        </row>
        <row r="37">
          <cell r="C37">
            <v>10500</v>
          </cell>
          <cell r="D37">
            <v>10500</v>
          </cell>
          <cell r="Q37">
            <v>0</v>
          </cell>
        </row>
        <row r="38">
          <cell r="C38">
            <v>2000</v>
          </cell>
          <cell r="D38">
            <v>2000</v>
          </cell>
          <cell r="Q38">
            <v>0</v>
          </cell>
        </row>
        <row r="39">
          <cell r="C39">
            <v>9000</v>
          </cell>
          <cell r="D39">
            <v>9000</v>
          </cell>
          <cell r="Q39">
            <v>0</v>
          </cell>
        </row>
        <row r="40">
          <cell r="C40">
            <v>1000</v>
          </cell>
          <cell r="D40">
            <v>1000</v>
          </cell>
          <cell r="Q40">
            <v>0</v>
          </cell>
        </row>
        <row r="41">
          <cell r="C41">
            <v>500</v>
          </cell>
          <cell r="D41">
            <v>500</v>
          </cell>
          <cell r="Q41">
            <v>0</v>
          </cell>
        </row>
        <row r="42">
          <cell r="C42">
            <v>1500</v>
          </cell>
          <cell r="D42">
            <v>1500</v>
          </cell>
          <cell r="Q42">
            <v>500</v>
          </cell>
        </row>
        <row r="43">
          <cell r="C43">
            <v>36000</v>
          </cell>
          <cell r="D43">
            <v>36000</v>
          </cell>
          <cell r="Q43">
            <v>6000</v>
          </cell>
        </row>
        <row r="46">
          <cell r="C46">
            <v>2500</v>
          </cell>
          <cell r="D46">
            <v>2500</v>
          </cell>
          <cell r="Q46">
            <v>0</v>
          </cell>
        </row>
        <row r="47">
          <cell r="C47">
            <v>2500</v>
          </cell>
          <cell r="D47">
            <v>2500</v>
          </cell>
          <cell r="Q47">
            <v>0</v>
          </cell>
        </row>
        <row r="48">
          <cell r="C48">
            <v>2500</v>
          </cell>
          <cell r="D48">
            <v>2500</v>
          </cell>
          <cell r="Q48">
            <v>0</v>
          </cell>
        </row>
        <row r="49">
          <cell r="C49">
            <v>2500</v>
          </cell>
          <cell r="D49">
            <v>2500</v>
          </cell>
          <cell r="Q49">
            <v>0</v>
          </cell>
        </row>
        <row r="50">
          <cell r="C50">
            <v>61000</v>
          </cell>
          <cell r="D50">
            <v>61000</v>
          </cell>
          <cell r="Q50">
            <v>11000.03</v>
          </cell>
        </row>
        <row r="51">
          <cell r="C51">
            <v>1000</v>
          </cell>
          <cell r="D51">
            <v>1000</v>
          </cell>
          <cell r="Q51">
            <v>0</v>
          </cell>
        </row>
        <row r="52">
          <cell r="C52">
            <v>20000</v>
          </cell>
          <cell r="D52">
            <v>20000</v>
          </cell>
          <cell r="Q52">
            <v>3500.94</v>
          </cell>
        </row>
        <row r="53">
          <cell r="C53">
            <v>6000</v>
          </cell>
          <cell r="D53">
            <v>6000</v>
          </cell>
          <cell r="Q53">
            <v>1409.39</v>
          </cell>
        </row>
        <row r="54">
          <cell r="C54">
            <v>0</v>
          </cell>
          <cell r="D54">
            <v>0</v>
          </cell>
          <cell r="Q54">
            <v>0</v>
          </cell>
        </row>
        <row r="55">
          <cell r="C55">
            <v>0</v>
          </cell>
          <cell r="D55">
            <v>0</v>
          </cell>
          <cell r="Q55">
            <v>0</v>
          </cell>
        </row>
        <row r="56">
          <cell r="C56">
            <v>5000</v>
          </cell>
          <cell r="D56">
            <v>5000</v>
          </cell>
          <cell r="Q56">
            <v>1740</v>
          </cell>
        </row>
        <row r="57">
          <cell r="C57">
            <v>0</v>
          </cell>
          <cell r="D57">
            <v>0</v>
          </cell>
          <cell r="Q57">
            <v>0</v>
          </cell>
        </row>
        <row r="58">
          <cell r="C58">
            <v>1000</v>
          </cell>
          <cell r="D58">
            <v>1000</v>
          </cell>
          <cell r="Q58">
            <v>0</v>
          </cell>
        </row>
        <row r="59">
          <cell r="C59">
            <v>92400</v>
          </cell>
          <cell r="D59">
            <v>92400</v>
          </cell>
          <cell r="Q59">
            <v>22980.639999999999</v>
          </cell>
        </row>
        <row r="60">
          <cell r="C60">
            <v>0</v>
          </cell>
          <cell r="D60">
            <v>0</v>
          </cell>
          <cell r="Q60">
            <v>0</v>
          </cell>
        </row>
        <row r="61">
          <cell r="C61">
            <v>0</v>
          </cell>
          <cell r="D61">
            <v>0</v>
          </cell>
          <cell r="Q61">
            <v>0</v>
          </cell>
        </row>
        <row r="62">
          <cell r="C62">
            <v>5000</v>
          </cell>
          <cell r="D62">
            <v>5000</v>
          </cell>
          <cell r="Q62">
            <v>0</v>
          </cell>
        </row>
        <row r="63">
          <cell r="C63">
            <v>0</v>
          </cell>
          <cell r="D63">
            <v>0</v>
          </cell>
          <cell r="Q63">
            <v>0</v>
          </cell>
        </row>
        <row r="64">
          <cell r="C64">
            <v>8000</v>
          </cell>
          <cell r="D64">
            <v>8000</v>
          </cell>
          <cell r="Q64">
            <v>0</v>
          </cell>
        </row>
        <row r="65">
          <cell r="C65">
            <v>0</v>
          </cell>
          <cell r="D65">
            <v>0</v>
          </cell>
          <cell r="Q65">
            <v>0</v>
          </cell>
        </row>
        <row r="66">
          <cell r="C66">
            <v>500</v>
          </cell>
          <cell r="D66">
            <v>500</v>
          </cell>
          <cell r="Q66">
            <v>77.72</v>
          </cell>
        </row>
        <row r="67">
          <cell r="C67">
            <v>288000</v>
          </cell>
          <cell r="D67">
            <v>288000</v>
          </cell>
          <cell r="Q67">
            <v>69675.12</v>
          </cell>
        </row>
        <row r="68">
          <cell r="C68">
            <v>0</v>
          </cell>
          <cell r="D68">
            <v>0</v>
          </cell>
          <cell r="Q68">
            <v>0</v>
          </cell>
        </row>
        <row r="69">
          <cell r="C69">
            <v>6000</v>
          </cell>
          <cell r="D69">
            <v>6000</v>
          </cell>
          <cell r="Q69">
            <v>522.38</v>
          </cell>
        </row>
        <row r="70">
          <cell r="C70">
            <v>25000</v>
          </cell>
          <cell r="D70">
            <v>25000</v>
          </cell>
          <cell r="Q70">
            <v>19231.63</v>
          </cell>
        </row>
        <row r="71">
          <cell r="C71">
            <v>0</v>
          </cell>
          <cell r="D71">
            <v>0</v>
          </cell>
          <cell r="Q71">
            <v>0</v>
          </cell>
        </row>
        <row r="72">
          <cell r="C72">
            <v>0</v>
          </cell>
          <cell r="D72">
            <v>0</v>
          </cell>
          <cell r="Q72">
            <v>0</v>
          </cell>
        </row>
        <row r="73">
          <cell r="C73">
            <v>2000</v>
          </cell>
          <cell r="D73">
            <v>2000</v>
          </cell>
          <cell r="Q73">
            <v>0</v>
          </cell>
        </row>
        <row r="74">
          <cell r="C74">
            <v>2000</v>
          </cell>
          <cell r="D74">
            <v>2000</v>
          </cell>
          <cell r="Q74">
            <v>0</v>
          </cell>
        </row>
        <row r="75">
          <cell r="C75">
            <v>2000</v>
          </cell>
          <cell r="D75">
            <v>2000</v>
          </cell>
          <cell r="Q75">
            <v>0</v>
          </cell>
        </row>
        <row r="76">
          <cell r="C76">
            <v>1000</v>
          </cell>
          <cell r="D76">
            <v>1000</v>
          </cell>
          <cell r="Q76">
            <v>0</v>
          </cell>
        </row>
        <row r="77">
          <cell r="C77">
            <v>27000</v>
          </cell>
          <cell r="D77">
            <v>27000</v>
          </cell>
          <cell r="Q77">
            <v>2726</v>
          </cell>
        </row>
        <row r="78">
          <cell r="C78">
            <v>6000</v>
          </cell>
          <cell r="D78">
            <v>6000</v>
          </cell>
          <cell r="Q78">
            <v>470</v>
          </cell>
        </row>
        <row r="79">
          <cell r="C79">
            <v>1500</v>
          </cell>
          <cell r="D79">
            <v>1500</v>
          </cell>
          <cell r="Q79">
            <v>0</v>
          </cell>
        </row>
        <row r="80">
          <cell r="C80">
            <v>30000</v>
          </cell>
          <cell r="D80">
            <v>30000</v>
          </cell>
          <cell r="Q80">
            <v>0</v>
          </cell>
        </row>
        <row r="81">
          <cell r="C81">
            <v>81000</v>
          </cell>
          <cell r="D81">
            <v>81000</v>
          </cell>
          <cell r="Q81">
            <v>9207.5</v>
          </cell>
        </row>
        <row r="82">
          <cell r="C82">
            <v>0</v>
          </cell>
          <cell r="D82">
            <v>0</v>
          </cell>
          <cell r="Q82">
            <v>0</v>
          </cell>
        </row>
        <row r="83">
          <cell r="C83">
            <v>5000</v>
          </cell>
          <cell r="D83">
            <v>5000</v>
          </cell>
          <cell r="Q83">
            <v>0</v>
          </cell>
        </row>
        <row r="84">
          <cell r="C84">
            <v>0</v>
          </cell>
          <cell r="D84">
            <v>0</v>
          </cell>
          <cell r="Q84">
            <v>0</v>
          </cell>
        </row>
        <row r="85">
          <cell r="C85">
            <v>0</v>
          </cell>
          <cell r="D85">
            <v>0</v>
          </cell>
          <cell r="Q85">
            <v>0</v>
          </cell>
        </row>
        <row r="86">
          <cell r="C86">
            <v>6000</v>
          </cell>
          <cell r="D86">
            <v>6000</v>
          </cell>
          <cell r="Q86">
            <v>0</v>
          </cell>
        </row>
        <row r="87">
          <cell r="C87">
            <v>3500</v>
          </cell>
          <cell r="D87">
            <v>3500</v>
          </cell>
          <cell r="Q87">
            <v>259</v>
          </cell>
        </row>
        <row r="88">
          <cell r="C88">
            <v>0</v>
          </cell>
          <cell r="D88">
            <v>0</v>
          </cell>
          <cell r="Q88">
            <v>0</v>
          </cell>
        </row>
        <row r="89">
          <cell r="C89">
            <v>0</v>
          </cell>
          <cell r="D89">
            <v>0</v>
          </cell>
          <cell r="Q89">
            <v>0</v>
          </cell>
        </row>
        <row r="90">
          <cell r="C90">
            <v>0</v>
          </cell>
          <cell r="D90">
            <v>0</v>
          </cell>
          <cell r="Q90">
            <v>0</v>
          </cell>
        </row>
        <row r="91">
          <cell r="C91">
            <v>15000</v>
          </cell>
          <cell r="D91">
            <v>15000</v>
          </cell>
          <cell r="Q91">
            <v>0</v>
          </cell>
        </row>
        <row r="92">
          <cell r="C92">
            <v>61489</v>
          </cell>
          <cell r="D92">
            <v>61489</v>
          </cell>
          <cell r="Q92">
            <v>11085.4</v>
          </cell>
        </row>
        <row r="93">
          <cell r="C93">
            <v>26141</v>
          </cell>
          <cell r="D93">
            <v>26141</v>
          </cell>
          <cell r="Q93">
            <v>0</v>
          </cell>
        </row>
        <row r="94">
          <cell r="C94">
            <v>0</v>
          </cell>
          <cell r="D94">
            <v>0</v>
          </cell>
          <cell r="Q94">
            <v>0</v>
          </cell>
        </row>
        <row r="95">
          <cell r="C95">
            <v>3280</v>
          </cell>
          <cell r="D95">
            <v>3280</v>
          </cell>
          <cell r="Q95">
            <v>0</v>
          </cell>
        </row>
        <row r="96">
          <cell r="C96">
            <v>25000</v>
          </cell>
          <cell r="D96">
            <v>25000</v>
          </cell>
          <cell r="Q96">
            <v>1046.5</v>
          </cell>
        </row>
        <row r="97">
          <cell r="C97">
            <v>5000</v>
          </cell>
          <cell r="D97">
            <v>5000</v>
          </cell>
          <cell r="Q97">
            <v>1359</v>
          </cell>
        </row>
        <row r="98">
          <cell r="C98">
            <v>78586.217713511011</v>
          </cell>
          <cell r="D98">
            <v>78586.217713511011</v>
          </cell>
          <cell r="Q98">
            <v>17155</v>
          </cell>
        </row>
        <row r="100">
          <cell r="C100">
            <v>0</v>
          </cell>
          <cell r="D100">
            <v>0</v>
          </cell>
          <cell r="Q100">
            <v>0</v>
          </cell>
        </row>
        <row r="101">
          <cell r="C101">
            <v>5000</v>
          </cell>
          <cell r="D101">
            <v>5000</v>
          </cell>
          <cell r="Q101">
            <v>0</v>
          </cell>
        </row>
        <row r="102">
          <cell r="C102">
            <v>0</v>
          </cell>
          <cell r="D102">
            <v>0</v>
          </cell>
          <cell r="Q102">
            <v>0</v>
          </cell>
        </row>
        <row r="103">
          <cell r="C103">
            <v>3500</v>
          </cell>
          <cell r="D103">
            <v>3500</v>
          </cell>
          <cell r="Q103">
            <v>0</v>
          </cell>
        </row>
        <row r="104">
          <cell r="C104">
            <v>0</v>
          </cell>
          <cell r="D104">
            <v>0</v>
          </cell>
          <cell r="Q104">
            <v>0</v>
          </cell>
        </row>
        <row r="105">
          <cell r="C105">
            <v>0</v>
          </cell>
          <cell r="D105">
            <v>0</v>
          </cell>
          <cell r="Q105">
            <v>0</v>
          </cell>
        </row>
        <row r="106">
          <cell r="C106">
            <v>0</v>
          </cell>
          <cell r="D106">
            <v>0</v>
          </cell>
          <cell r="Q106">
            <v>0</v>
          </cell>
        </row>
        <row r="107">
          <cell r="C107">
            <v>0</v>
          </cell>
          <cell r="D107">
            <v>0</v>
          </cell>
          <cell r="Q107">
            <v>0</v>
          </cell>
        </row>
        <row r="108">
          <cell r="C108">
            <v>0</v>
          </cell>
          <cell r="D108">
            <v>0</v>
          </cell>
          <cell r="Q108">
            <v>0</v>
          </cell>
        </row>
        <row r="109">
          <cell r="C109">
            <v>13000</v>
          </cell>
          <cell r="D109">
            <v>13000</v>
          </cell>
          <cell r="Q109">
            <v>10150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138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78</v>
      </c>
      <c r="C6" s="15">
        <f>+SUM('[1]FORMATO PRESUPUESTO VS EJERCIDO'!C19)</f>
        <v>3297403.6283999998</v>
      </c>
      <c r="D6" s="51">
        <f>+E6-C6</f>
        <v>0</v>
      </c>
      <c r="E6" s="15">
        <f>+SUM('[1]FORMATO PRESUPUESTO VS EJERCIDO'!D19)</f>
        <v>3297403.6283999998</v>
      </c>
      <c r="F6" s="15">
        <f>+SUM('[1]FORMATO PRESUPUESTO VS EJERCIDO'!Q19)+25065-1932</f>
        <v>854793.76</v>
      </c>
      <c r="G6" s="15">
        <f>+F6</f>
        <v>854793.76</v>
      </c>
      <c r="H6" s="15">
        <f>+E6-F6</f>
        <v>2442609.8684</v>
      </c>
    </row>
    <row r="7" spans="1:8" x14ac:dyDescent="0.2">
      <c r="A7" s="5"/>
      <c r="B7" s="11" t="s">
        <v>79</v>
      </c>
      <c r="C7" s="15">
        <f>+SUM('[1]FORMATO PRESUPUESTO VS EJERCIDO'!C20:C21)</f>
        <v>3010000</v>
      </c>
      <c r="D7" s="51">
        <f t="shared" ref="D7:D52" si="0">+E7-C7</f>
        <v>0</v>
      </c>
      <c r="E7" s="15">
        <f>+SUM('[1]FORMATO PRESUPUESTO VS EJERCIDO'!D20:D21)</f>
        <v>3010000</v>
      </c>
      <c r="F7" s="15">
        <f>+SUM('[1]FORMATO PRESUPUESTO VS EJERCIDO'!Q20:Q21)</f>
        <v>299999.96999999997</v>
      </c>
      <c r="G7" s="15">
        <f t="shared" ref="G7:G52" si="1">+F7</f>
        <v>299999.96999999997</v>
      </c>
      <c r="H7" s="15">
        <f t="shared" ref="H7:H52" si="2">+E7-F7</f>
        <v>2710000.0300000003</v>
      </c>
    </row>
    <row r="8" spans="1:8" x14ac:dyDescent="0.2">
      <c r="A8" s="5"/>
      <c r="B8" s="11" t="s">
        <v>80</v>
      </c>
      <c r="C8" s="15">
        <f>+SUM('[1]FORMATO PRESUPUESTO VS EJERCIDO'!C22:C24)</f>
        <v>559173.38636624988</v>
      </c>
      <c r="D8" s="51">
        <f t="shared" si="0"/>
        <v>0</v>
      </c>
      <c r="E8" s="15">
        <f>+SUM('[1]FORMATO PRESUPUESTO VS EJERCIDO'!D22:D24)</f>
        <v>559173.38636624988</v>
      </c>
      <c r="F8" s="15">
        <f>+SUM('[1]FORMATO PRESUPUESTO VS EJERCIDO'!Q22:Q24)</f>
        <v>5728.18</v>
      </c>
      <c r="G8" s="15">
        <f t="shared" si="1"/>
        <v>5728.18</v>
      </c>
      <c r="H8" s="15">
        <f t="shared" si="2"/>
        <v>553445.20636624983</v>
      </c>
    </row>
    <row r="9" spans="1:8" x14ac:dyDescent="0.2">
      <c r="A9" s="5"/>
      <c r="B9" s="11" t="s">
        <v>35</v>
      </c>
      <c r="C9" s="15">
        <f>+SUM('[1]FORMATO PRESUPUESTO VS EJERCIDO'!C25:C26)</f>
        <v>816000</v>
      </c>
      <c r="D9" s="51">
        <f t="shared" si="0"/>
        <v>0</v>
      </c>
      <c r="E9" s="15">
        <f>+SUM('[1]FORMATO PRESUPUESTO VS EJERCIDO'!D25:D26)</f>
        <v>816000</v>
      </c>
      <c r="F9" s="15">
        <f>+SUM('[1]FORMATO PRESUPUESTO VS EJERCIDO'!Q25:Q26)</f>
        <v>176192.27000000002</v>
      </c>
      <c r="G9" s="15">
        <f t="shared" si="1"/>
        <v>176192.27000000002</v>
      </c>
      <c r="H9" s="15">
        <f t="shared" si="2"/>
        <v>639807.73</v>
      </c>
    </row>
    <row r="10" spans="1:8" x14ac:dyDescent="0.2">
      <c r="A10" s="5"/>
      <c r="B10" s="11" t="s">
        <v>81</v>
      </c>
      <c r="C10" s="15">
        <f>+SUM('[1]FORMATO PRESUPUESTO VS EJERCIDO'!C27:C33)</f>
        <v>837730.88511729997</v>
      </c>
      <c r="D10" s="51">
        <f t="shared" si="0"/>
        <v>0</v>
      </c>
      <c r="E10" s="15">
        <f>+SUM('[1]FORMATO PRESUPUESTO VS EJERCIDO'!D27:D33)</f>
        <v>837730.88511729997</v>
      </c>
      <c r="F10" s="15">
        <f>+SUM('[1]FORMATO PRESUPUESTO VS EJERCIDO'!Q27:Q33)</f>
        <v>195813.37</v>
      </c>
      <c r="G10" s="15">
        <f t="shared" si="1"/>
        <v>195813.37</v>
      </c>
      <c r="H10" s="15">
        <f t="shared" si="2"/>
        <v>641917.51511729998</v>
      </c>
    </row>
    <row r="11" spans="1:8" x14ac:dyDescent="0.2">
      <c r="A11" s="5"/>
      <c r="B11" s="11" t="s">
        <v>36</v>
      </c>
      <c r="C11" s="15">
        <v>0</v>
      </c>
      <c r="D11" s="51">
        <f t="shared" si="0"/>
        <v>0</v>
      </c>
      <c r="E11" s="15">
        <v>0</v>
      </c>
      <c r="F11" s="15">
        <v>0</v>
      </c>
      <c r="G11" s="15">
        <f t="shared" si="1"/>
        <v>0</v>
      </c>
      <c r="H11" s="15">
        <f t="shared" si="2"/>
        <v>0</v>
      </c>
    </row>
    <row r="12" spans="1:8" x14ac:dyDescent="0.2">
      <c r="A12" s="5"/>
      <c r="B12" s="11" t="s">
        <v>82</v>
      </c>
      <c r="C12" s="15">
        <v>0</v>
      </c>
      <c r="D12" s="51">
        <f t="shared" si="0"/>
        <v>0</v>
      </c>
      <c r="E12" s="15">
        <v>0</v>
      </c>
      <c r="F12" s="15">
        <v>0</v>
      </c>
      <c r="G12" s="15">
        <f t="shared" si="1"/>
        <v>0</v>
      </c>
      <c r="H12" s="15">
        <f t="shared" si="2"/>
        <v>0</v>
      </c>
    </row>
    <row r="13" spans="1:8" x14ac:dyDescent="0.2">
      <c r="A13" s="50" t="s">
        <v>70</v>
      </c>
      <c r="B13" s="7"/>
      <c r="C13" s="15"/>
      <c r="D13" s="51">
        <f t="shared" si="0"/>
        <v>0</v>
      </c>
      <c r="E13" s="15"/>
      <c r="F13" s="15"/>
      <c r="G13" s="15">
        <f t="shared" si="1"/>
        <v>0</v>
      </c>
      <c r="H13" s="15">
        <f t="shared" si="2"/>
        <v>0</v>
      </c>
    </row>
    <row r="14" spans="1:8" x14ac:dyDescent="0.2">
      <c r="A14" s="5"/>
      <c r="B14" s="11" t="s">
        <v>83</v>
      </c>
      <c r="C14" s="15">
        <f>+SUM('[1]FORMATO PRESUPUESTO VS EJERCIDO'!C34:C38)</f>
        <v>54500</v>
      </c>
      <c r="D14" s="51">
        <f t="shared" si="0"/>
        <v>0</v>
      </c>
      <c r="E14" s="15">
        <f>+SUM('[1]FORMATO PRESUPUESTO VS EJERCIDO'!D34:D38)</f>
        <v>54500</v>
      </c>
      <c r="F14" s="15">
        <f>+SUM('[1]FORMATO PRESUPUESTO VS EJERCIDO'!Q34:Q38)</f>
        <v>2129.34</v>
      </c>
      <c r="G14" s="15">
        <f t="shared" si="1"/>
        <v>2129.34</v>
      </c>
      <c r="H14" s="15">
        <f t="shared" si="2"/>
        <v>52370.66</v>
      </c>
    </row>
    <row r="15" spans="1:8" x14ac:dyDescent="0.2">
      <c r="A15" s="5"/>
      <c r="B15" s="11" t="s">
        <v>84</v>
      </c>
      <c r="C15" s="15">
        <f>+SUM('[1]FORMATO PRESUPUESTO VS EJERCIDO'!C39)</f>
        <v>9000</v>
      </c>
      <c r="D15" s="51">
        <f t="shared" si="0"/>
        <v>0</v>
      </c>
      <c r="E15" s="15">
        <f>+SUM('[1]FORMATO PRESUPUESTO VS EJERCIDO'!D39)</f>
        <v>9000</v>
      </c>
      <c r="F15" s="15">
        <f>+SUM('[1]FORMATO PRESUPUESTO VS EJERCIDO'!Q39)</f>
        <v>0</v>
      </c>
      <c r="G15" s="15">
        <f t="shared" si="1"/>
        <v>0</v>
      </c>
      <c r="H15" s="15">
        <f t="shared" si="2"/>
        <v>9000</v>
      </c>
    </row>
    <row r="16" spans="1:8" x14ac:dyDescent="0.2">
      <c r="A16" s="5"/>
      <c r="B16" s="11" t="s">
        <v>85</v>
      </c>
      <c r="C16" s="15">
        <v>0</v>
      </c>
      <c r="D16" s="51">
        <f t="shared" si="0"/>
        <v>0</v>
      </c>
      <c r="E16" s="15">
        <v>0</v>
      </c>
      <c r="F16" s="15">
        <v>0</v>
      </c>
      <c r="G16" s="15">
        <f t="shared" si="1"/>
        <v>0</v>
      </c>
      <c r="H16" s="15">
        <f t="shared" si="2"/>
        <v>0</v>
      </c>
    </row>
    <row r="17" spans="1:8" x14ac:dyDescent="0.2">
      <c r="A17" s="5"/>
      <c r="B17" s="11" t="s">
        <v>86</v>
      </c>
      <c r="C17" s="15">
        <f>+SUM('[1]FORMATO PRESUPUESTO VS EJERCIDO'!C40:C41)</f>
        <v>1500</v>
      </c>
      <c r="D17" s="51">
        <f t="shared" si="0"/>
        <v>0</v>
      </c>
      <c r="E17" s="15">
        <f>+SUM('[1]FORMATO PRESUPUESTO VS EJERCIDO'!D40:D41)</f>
        <v>1500</v>
      </c>
      <c r="F17" s="15">
        <f>+SUM('[1]FORMATO PRESUPUESTO VS EJERCIDO'!Q40:Q41)</f>
        <v>0</v>
      </c>
      <c r="G17" s="15">
        <f t="shared" si="1"/>
        <v>0</v>
      </c>
      <c r="H17" s="15">
        <f t="shared" si="2"/>
        <v>1500</v>
      </c>
    </row>
    <row r="18" spans="1:8" x14ac:dyDescent="0.2">
      <c r="A18" s="5"/>
      <c r="B18" s="11" t="s">
        <v>87</v>
      </c>
      <c r="C18" s="15">
        <v>0</v>
      </c>
      <c r="D18" s="51">
        <f t="shared" si="0"/>
        <v>0</v>
      </c>
      <c r="E18" s="15">
        <v>0</v>
      </c>
      <c r="F18" s="15">
        <v>0</v>
      </c>
      <c r="G18" s="15">
        <f t="shared" si="1"/>
        <v>0</v>
      </c>
      <c r="H18" s="15">
        <f t="shared" si="2"/>
        <v>0</v>
      </c>
    </row>
    <row r="19" spans="1:8" x14ac:dyDescent="0.2">
      <c r="A19" s="5"/>
      <c r="B19" s="11" t="s">
        <v>88</v>
      </c>
      <c r="C19" s="15">
        <f>+SUM('[1]FORMATO PRESUPUESTO VS EJERCIDO'!C42:C43)</f>
        <v>37500</v>
      </c>
      <c r="D19" s="51">
        <f t="shared" si="0"/>
        <v>0</v>
      </c>
      <c r="E19" s="15">
        <f>+SUM('[1]FORMATO PRESUPUESTO VS EJERCIDO'!D42:D43)</f>
        <v>37500</v>
      </c>
      <c r="F19" s="15">
        <f>+SUM('[1]FORMATO PRESUPUESTO VS EJERCIDO'!Q42:Q43)</f>
        <v>6500</v>
      </c>
      <c r="G19" s="15">
        <f t="shared" si="1"/>
        <v>6500</v>
      </c>
      <c r="H19" s="15">
        <f t="shared" si="2"/>
        <v>31000</v>
      </c>
    </row>
    <row r="20" spans="1:8" x14ac:dyDescent="0.2">
      <c r="A20" s="5"/>
      <c r="B20" s="11" t="s">
        <v>89</v>
      </c>
      <c r="C20" s="15"/>
      <c r="D20" s="51">
        <f t="shared" si="0"/>
        <v>0</v>
      </c>
      <c r="E20" s="15"/>
      <c r="F20" s="15"/>
      <c r="G20" s="15">
        <f t="shared" si="1"/>
        <v>0</v>
      </c>
      <c r="H20" s="15">
        <f t="shared" si="2"/>
        <v>0</v>
      </c>
    </row>
    <row r="21" spans="1:8" x14ac:dyDescent="0.2">
      <c r="A21" s="5"/>
      <c r="B21" s="11" t="s">
        <v>90</v>
      </c>
      <c r="C21" s="15"/>
      <c r="D21" s="51">
        <f t="shared" si="0"/>
        <v>0</v>
      </c>
      <c r="E21" s="15"/>
      <c r="F21" s="15"/>
      <c r="G21" s="15">
        <f t="shared" si="1"/>
        <v>0</v>
      </c>
      <c r="H21" s="15">
        <f t="shared" si="2"/>
        <v>0</v>
      </c>
    </row>
    <row r="22" spans="1:8" x14ac:dyDescent="0.2">
      <c r="A22" s="5"/>
      <c r="B22" s="11" t="s">
        <v>91</v>
      </c>
      <c r="C22" s="15">
        <f>+SUM('[1]FORMATO PRESUPUESTO VS EJERCIDO'!C46:C49)</f>
        <v>10000</v>
      </c>
      <c r="D22" s="51">
        <f t="shared" si="0"/>
        <v>0</v>
      </c>
      <c r="E22" s="15">
        <f>+SUM('[1]FORMATO PRESUPUESTO VS EJERCIDO'!D46:D49)</f>
        <v>10000</v>
      </c>
      <c r="F22" s="15">
        <f>+SUM('[1]FORMATO PRESUPUESTO VS EJERCIDO'!Q46:Q49)</f>
        <v>0</v>
      </c>
      <c r="G22" s="15">
        <f t="shared" si="1"/>
        <v>0</v>
      </c>
      <c r="H22" s="15">
        <f t="shared" si="2"/>
        <v>10000</v>
      </c>
    </row>
    <row r="23" spans="1:8" x14ac:dyDescent="0.2">
      <c r="A23" s="50" t="s">
        <v>71</v>
      </c>
      <c r="B23" s="7"/>
      <c r="C23" s="15"/>
      <c r="D23" s="51">
        <f t="shared" si="0"/>
        <v>0</v>
      </c>
      <c r="E23" s="15"/>
      <c r="F23" s="15"/>
      <c r="G23" s="15">
        <f t="shared" si="1"/>
        <v>0</v>
      </c>
      <c r="H23" s="15">
        <f t="shared" si="2"/>
        <v>0</v>
      </c>
    </row>
    <row r="24" spans="1:8" x14ac:dyDescent="0.2">
      <c r="A24" s="5"/>
      <c r="B24" s="11" t="s">
        <v>92</v>
      </c>
      <c r="C24" s="15">
        <f>+SUM('[1]FORMATO PRESUPUESTO VS EJERCIDO'!C50:C54)</f>
        <v>88000</v>
      </c>
      <c r="D24" s="51">
        <f t="shared" si="0"/>
        <v>0</v>
      </c>
      <c r="E24" s="15">
        <f>+SUM('[1]FORMATO PRESUPUESTO VS EJERCIDO'!D50:D54)</f>
        <v>88000</v>
      </c>
      <c r="F24" s="15">
        <f>+SUM('[1]FORMATO PRESUPUESTO VS EJERCIDO'!Q50:Q54)</f>
        <v>15910.36</v>
      </c>
      <c r="G24" s="15">
        <f t="shared" si="1"/>
        <v>15910.36</v>
      </c>
      <c r="H24" s="15">
        <f t="shared" si="2"/>
        <v>72089.64</v>
      </c>
    </row>
    <row r="25" spans="1:8" x14ac:dyDescent="0.2">
      <c r="A25" s="5"/>
      <c r="B25" s="11" t="s">
        <v>93</v>
      </c>
      <c r="C25" s="15">
        <f>+SUM('[1]FORMATO PRESUPUESTO VS EJERCIDO'!C55:C57)</f>
        <v>5000</v>
      </c>
      <c r="D25" s="51">
        <f t="shared" si="0"/>
        <v>0</v>
      </c>
      <c r="E25" s="15">
        <f>+SUM('[1]FORMATO PRESUPUESTO VS EJERCIDO'!D55:D57)</f>
        <v>5000</v>
      </c>
      <c r="F25" s="15">
        <f>+SUM('[1]FORMATO PRESUPUESTO VS EJERCIDO'!Q55:Q57)</f>
        <v>1740</v>
      </c>
      <c r="G25" s="15">
        <f t="shared" si="1"/>
        <v>1740</v>
      </c>
      <c r="H25" s="15">
        <f t="shared" si="2"/>
        <v>3260</v>
      </c>
    </row>
    <row r="26" spans="1:8" x14ac:dyDescent="0.2">
      <c r="A26" s="5"/>
      <c r="B26" s="11" t="s">
        <v>94</v>
      </c>
      <c r="C26" s="15">
        <f>+SUM('[1]FORMATO PRESUPUESTO VS EJERCIDO'!C58:C68)</f>
        <v>394900</v>
      </c>
      <c r="D26" s="51">
        <f t="shared" si="0"/>
        <v>0</v>
      </c>
      <c r="E26" s="15">
        <f>+SUM('[1]FORMATO PRESUPUESTO VS EJERCIDO'!D58:D68)</f>
        <v>394900</v>
      </c>
      <c r="F26" s="15">
        <f>+SUM('[1]FORMATO PRESUPUESTO VS EJERCIDO'!Q58:Q68)</f>
        <v>92733.48</v>
      </c>
      <c r="G26" s="15">
        <f t="shared" si="1"/>
        <v>92733.48</v>
      </c>
      <c r="H26" s="15">
        <f t="shared" si="2"/>
        <v>302166.52</v>
      </c>
    </row>
    <row r="27" spans="1:8" x14ac:dyDescent="0.2">
      <c r="A27" s="5"/>
      <c r="B27" s="11" t="s">
        <v>95</v>
      </c>
      <c r="C27" s="15">
        <f>+SUM('[1]FORMATO PRESUPUESTO VS EJERCIDO'!C69:C72)</f>
        <v>31000</v>
      </c>
      <c r="D27" s="51">
        <f t="shared" si="0"/>
        <v>0</v>
      </c>
      <c r="E27" s="15">
        <f>+SUM('[1]FORMATO PRESUPUESTO VS EJERCIDO'!D69:D72)</f>
        <v>31000</v>
      </c>
      <c r="F27" s="15">
        <f>+SUM('[1]FORMATO PRESUPUESTO VS EJERCIDO'!Q69:Q72)</f>
        <v>19754.010000000002</v>
      </c>
      <c r="G27" s="15">
        <f t="shared" si="1"/>
        <v>19754.010000000002</v>
      </c>
      <c r="H27" s="15">
        <f t="shared" si="2"/>
        <v>11245.989999999998</v>
      </c>
    </row>
    <row r="28" spans="1:8" x14ac:dyDescent="0.2">
      <c r="A28" s="5"/>
      <c r="B28" s="11" t="s">
        <v>96</v>
      </c>
      <c r="C28" s="15">
        <f>+SUM('[1]FORMATO PRESUPUESTO VS EJERCIDO'!C73:C79)</f>
        <v>41500</v>
      </c>
      <c r="D28" s="51">
        <f t="shared" si="0"/>
        <v>0</v>
      </c>
      <c r="E28" s="15">
        <f>+SUM('[1]FORMATO PRESUPUESTO VS EJERCIDO'!D73:D79)</f>
        <v>41500</v>
      </c>
      <c r="F28" s="15">
        <f>+SUM('[1]FORMATO PRESUPUESTO VS EJERCIDO'!Q73:Q79)</f>
        <v>3196</v>
      </c>
      <c r="G28" s="15">
        <f t="shared" si="1"/>
        <v>3196</v>
      </c>
      <c r="H28" s="15">
        <f t="shared" si="2"/>
        <v>38304</v>
      </c>
    </row>
    <row r="29" spans="1:8" x14ac:dyDescent="0.2">
      <c r="A29" s="5"/>
      <c r="B29" s="11" t="s">
        <v>97</v>
      </c>
      <c r="C29" s="15">
        <f>+SUM('[1]FORMATO PRESUPUESTO VS EJERCIDO'!C80:C83)</f>
        <v>116000</v>
      </c>
      <c r="D29" s="51">
        <f t="shared" si="0"/>
        <v>0</v>
      </c>
      <c r="E29" s="15">
        <f>+SUM('[1]FORMATO PRESUPUESTO VS EJERCIDO'!D80:D83)</f>
        <v>116000</v>
      </c>
      <c r="F29" s="15">
        <f>+SUM('[1]FORMATO PRESUPUESTO VS EJERCIDO'!Q80:Q83)</f>
        <v>9207.5</v>
      </c>
      <c r="G29" s="15">
        <f t="shared" si="1"/>
        <v>9207.5</v>
      </c>
      <c r="H29" s="15">
        <f t="shared" si="2"/>
        <v>106792.5</v>
      </c>
    </row>
    <row r="30" spans="1:8" x14ac:dyDescent="0.2">
      <c r="A30" s="5"/>
      <c r="B30" s="11" t="s">
        <v>98</v>
      </c>
      <c r="C30" s="15">
        <f>+SUM('[1]FORMATO PRESUPUESTO VS EJERCIDO'!C84:C89)</f>
        <v>9500</v>
      </c>
      <c r="D30" s="51">
        <f t="shared" si="0"/>
        <v>0</v>
      </c>
      <c r="E30" s="15">
        <f>+SUM('[1]FORMATO PRESUPUESTO VS EJERCIDO'!D84:D89)</f>
        <v>9500</v>
      </c>
      <c r="F30" s="15">
        <f>+SUM('[1]FORMATO PRESUPUESTO VS EJERCIDO'!Q84:Q89)</f>
        <v>259</v>
      </c>
      <c r="G30" s="15">
        <f t="shared" si="1"/>
        <v>259</v>
      </c>
      <c r="H30" s="15">
        <f t="shared" si="2"/>
        <v>9241</v>
      </c>
    </row>
    <row r="31" spans="1:8" x14ac:dyDescent="0.2">
      <c r="A31" s="5"/>
      <c r="B31" s="11" t="s">
        <v>99</v>
      </c>
      <c r="C31" s="15">
        <f>+SUM('[1]FORMATO PRESUPUESTO VS EJERCIDO'!C90:C96)</f>
        <v>130910</v>
      </c>
      <c r="D31" s="51">
        <f t="shared" si="0"/>
        <v>0</v>
      </c>
      <c r="E31" s="15">
        <f>+SUM('[1]FORMATO PRESUPUESTO VS EJERCIDO'!D90:D96)</f>
        <v>130910</v>
      </c>
      <c r="F31" s="15">
        <f>+SUM('[1]FORMATO PRESUPUESTO VS EJERCIDO'!Q90:Q96)</f>
        <v>12131.9</v>
      </c>
      <c r="G31" s="15">
        <f t="shared" si="1"/>
        <v>12131.9</v>
      </c>
      <c r="H31" s="15">
        <f t="shared" si="2"/>
        <v>118778.1</v>
      </c>
    </row>
    <row r="32" spans="1:8" x14ac:dyDescent="0.2">
      <c r="A32" s="5"/>
      <c r="B32" s="11" t="s">
        <v>19</v>
      </c>
      <c r="C32" s="15">
        <f>+SUM('[1]FORMATO PRESUPUESTO VS EJERCIDO'!C97:C98)</f>
        <v>83586.217713511011</v>
      </c>
      <c r="D32" s="51">
        <f t="shared" si="0"/>
        <v>0</v>
      </c>
      <c r="E32" s="15">
        <f>+SUM('[1]FORMATO PRESUPUESTO VS EJERCIDO'!D97:D98)</f>
        <v>83586.217713511011</v>
      </c>
      <c r="F32" s="15">
        <f>+SUM('[1]FORMATO PRESUPUESTO VS EJERCIDO'!Q97:Q98)</f>
        <v>18514</v>
      </c>
      <c r="G32" s="15">
        <f t="shared" si="1"/>
        <v>18514</v>
      </c>
      <c r="H32" s="15">
        <f t="shared" si="2"/>
        <v>65072.217713511011</v>
      </c>
    </row>
    <row r="33" spans="1:8" x14ac:dyDescent="0.2">
      <c r="A33" s="50" t="s">
        <v>72</v>
      </c>
      <c r="B33" s="7"/>
      <c r="C33" s="15"/>
      <c r="D33" s="51">
        <f t="shared" si="0"/>
        <v>0</v>
      </c>
      <c r="E33" s="15"/>
      <c r="F33" s="15"/>
      <c r="G33" s="15">
        <f t="shared" si="1"/>
        <v>0</v>
      </c>
      <c r="H33" s="15">
        <f t="shared" si="2"/>
        <v>0</v>
      </c>
    </row>
    <row r="34" spans="1:8" x14ac:dyDescent="0.2">
      <c r="A34" s="5"/>
      <c r="B34" s="11" t="s">
        <v>100</v>
      </c>
      <c r="C34" s="15"/>
      <c r="D34" s="51">
        <f t="shared" si="0"/>
        <v>0</v>
      </c>
      <c r="E34" s="15"/>
      <c r="F34" s="15"/>
      <c r="G34" s="15">
        <f t="shared" si="1"/>
        <v>0</v>
      </c>
      <c r="H34" s="15">
        <f t="shared" si="2"/>
        <v>0</v>
      </c>
    </row>
    <row r="35" spans="1:8" x14ac:dyDescent="0.2">
      <c r="A35" s="5"/>
      <c r="B35" s="11" t="s">
        <v>101</v>
      </c>
      <c r="C35" s="15"/>
      <c r="D35" s="51">
        <f t="shared" si="0"/>
        <v>0</v>
      </c>
      <c r="E35" s="15"/>
      <c r="F35" s="15"/>
      <c r="G35" s="15">
        <f t="shared" si="1"/>
        <v>0</v>
      </c>
      <c r="H35" s="15">
        <f t="shared" si="2"/>
        <v>0</v>
      </c>
    </row>
    <row r="36" spans="1:8" x14ac:dyDescent="0.2">
      <c r="A36" s="5"/>
      <c r="B36" s="11" t="s">
        <v>102</v>
      </c>
      <c r="C36" s="15"/>
      <c r="D36" s="51">
        <f t="shared" si="0"/>
        <v>0</v>
      </c>
      <c r="E36" s="15"/>
      <c r="F36" s="15"/>
      <c r="G36" s="15">
        <f t="shared" si="1"/>
        <v>0</v>
      </c>
      <c r="H36" s="15">
        <f t="shared" si="2"/>
        <v>0</v>
      </c>
    </row>
    <row r="37" spans="1:8" x14ac:dyDescent="0.2">
      <c r="A37" s="5"/>
      <c r="B37" s="11" t="s">
        <v>103</v>
      </c>
      <c r="C37" s="15"/>
      <c r="D37" s="51">
        <f t="shared" si="0"/>
        <v>0</v>
      </c>
      <c r="E37" s="15"/>
      <c r="F37" s="15"/>
      <c r="G37" s="15">
        <f t="shared" si="1"/>
        <v>0</v>
      </c>
      <c r="H37" s="15">
        <f t="shared" si="2"/>
        <v>0</v>
      </c>
    </row>
    <row r="38" spans="1:8" x14ac:dyDescent="0.2">
      <c r="A38" s="5"/>
      <c r="B38" s="11" t="s">
        <v>41</v>
      </c>
      <c r="C38" s="15"/>
      <c r="D38" s="51">
        <f t="shared" si="0"/>
        <v>0</v>
      </c>
      <c r="E38" s="15"/>
      <c r="F38" s="15"/>
      <c r="G38" s="15">
        <f t="shared" si="1"/>
        <v>0</v>
      </c>
      <c r="H38" s="15">
        <f t="shared" si="2"/>
        <v>0</v>
      </c>
    </row>
    <row r="39" spans="1:8" x14ac:dyDescent="0.2">
      <c r="A39" s="5"/>
      <c r="B39" s="11" t="s">
        <v>104</v>
      </c>
      <c r="C39" s="15"/>
      <c r="D39" s="51">
        <f t="shared" si="0"/>
        <v>0</v>
      </c>
      <c r="E39" s="15"/>
      <c r="F39" s="15"/>
      <c r="G39" s="15">
        <f t="shared" si="1"/>
        <v>0</v>
      </c>
      <c r="H39" s="15">
        <f t="shared" si="2"/>
        <v>0</v>
      </c>
    </row>
    <row r="40" spans="1:8" x14ac:dyDescent="0.2">
      <c r="A40" s="5"/>
      <c r="B40" s="11" t="s">
        <v>105</v>
      </c>
      <c r="C40" s="15"/>
      <c r="D40" s="51">
        <f t="shared" si="0"/>
        <v>0</v>
      </c>
      <c r="E40" s="15"/>
      <c r="F40" s="15"/>
      <c r="G40" s="15">
        <f t="shared" si="1"/>
        <v>0</v>
      </c>
      <c r="H40" s="15">
        <f t="shared" si="2"/>
        <v>0</v>
      </c>
    </row>
    <row r="41" spans="1:8" x14ac:dyDescent="0.2">
      <c r="A41" s="5"/>
      <c r="B41" s="11" t="s">
        <v>37</v>
      </c>
      <c r="C41" s="15"/>
      <c r="D41" s="51">
        <f t="shared" si="0"/>
        <v>0</v>
      </c>
      <c r="E41" s="15"/>
      <c r="F41" s="15"/>
      <c r="G41" s="15">
        <f t="shared" si="1"/>
        <v>0</v>
      </c>
      <c r="H41" s="15">
        <f t="shared" si="2"/>
        <v>0</v>
      </c>
    </row>
    <row r="42" spans="1:8" x14ac:dyDescent="0.2">
      <c r="A42" s="5"/>
      <c r="B42" s="11" t="s">
        <v>106</v>
      </c>
      <c r="C42" s="15"/>
      <c r="D42" s="51">
        <f t="shared" si="0"/>
        <v>0</v>
      </c>
      <c r="E42" s="15"/>
      <c r="F42" s="15"/>
      <c r="G42" s="15">
        <f t="shared" si="1"/>
        <v>0</v>
      </c>
      <c r="H42" s="15">
        <f t="shared" si="2"/>
        <v>0</v>
      </c>
    </row>
    <row r="43" spans="1:8" x14ac:dyDescent="0.2">
      <c r="A43" s="50" t="s">
        <v>73</v>
      </c>
      <c r="B43" s="7"/>
      <c r="C43" s="15"/>
      <c r="D43" s="51">
        <f t="shared" si="0"/>
        <v>0</v>
      </c>
      <c r="E43" s="15"/>
      <c r="F43" s="15"/>
      <c r="G43" s="15">
        <f t="shared" si="1"/>
        <v>0</v>
      </c>
      <c r="H43" s="15">
        <f t="shared" si="2"/>
        <v>0</v>
      </c>
    </row>
    <row r="44" spans="1:8" x14ac:dyDescent="0.2">
      <c r="A44" s="5"/>
      <c r="B44" s="11" t="s">
        <v>107</v>
      </c>
      <c r="C44" s="15">
        <f>+SUM('[1]FORMATO PRESUPUESTO VS EJERCIDO'!C100:C102)</f>
        <v>5000</v>
      </c>
      <c r="D44" s="51">
        <f t="shared" si="0"/>
        <v>0</v>
      </c>
      <c r="E44" s="15">
        <f>+SUM('[1]FORMATO PRESUPUESTO VS EJERCIDO'!D100:D102)</f>
        <v>5000</v>
      </c>
      <c r="F44" s="15">
        <f>+SUM('[1]FORMATO PRESUPUESTO VS EJERCIDO'!Q100:Q102)</f>
        <v>0</v>
      </c>
      <c r="G44" s="15">
        <f t="shared" si="1"/>
        <v>0</v>
      </c>
      <c r="H44" s="15">
        <f t="shared" si="2"/>
        <v>5000</v>
      </c>
    </row>
    <row r="45" spans="1:8" x14ac:dyDescent="0.2">
      <c r="A45" s="5"/>
      <c r="B45" s="11" t="s">
        <v>108</v>
      </c>
      <c r="C45" s="15">
        <f>+SUM('[1]FORMATO PRESUPUESTO VS EJERCIDO'!C103:C105)</f>
        <v>3500</v>
      </c>
      <c r="D45" s="51">
        <f t="shared" si="0"/>
        <v>0</v>
      </c>
      <c r="E45" s="15">
        <f>+SUM('[1]FORMATO PRESUPUESTO VS EJERCIDO'!D103:D105)</f>
        <v>3500</v>
      </c>
      <c r="F45" s="15">
        <f>+SUM('[1]FORMATO PRESUPUESTO VS EJERCIDO'!Q103:Q105)</f>
        <v>0</v>
      </c>
      <c r="G45" s="15">
        <f t="shared" si="1"/>
        <v>0</v>
      </c>
      <c r="H45" s="15">
        <f t="shared" si="2"/>
        <v>3500</v>
      </c>
    </row>
    <row r="46" spans="1:8" x14ac:dyDescent="0.2">
      <c r="A46" s="5"/>
      <c r="B46" s="11" t="s">
        <v>109</v>
      </c>
      <c r="C46" s="15">
        <v>0</v>
      </c>
      <c r="D46" s="51">
        <f t="shared" si="0"/>
        <v>0</v>
      </c>
      <c r="E46" s="15">
        <v>0</v>
      </c>
      <c r="F46" s="15">
        <v>0</v>
      </c>
      <c r="G46" s="15">
        <f t="shared" si="1"/>
        <v>0</v>
      </c>
      <c r="H46" s="15">
        <f t="shared" si="2"/>
        <v>0</v>
      </c>
    </row>
    <row r="47" spans="1:8" x14ac:dyDescent="0.2">
      <c r="A47" s="5"/>
      <c r="B47" s="11" t="s">
        <v>110</v>
      </c>
      <c r="C47" s="15">
        <f>+SUM('[1]FORMATO PRESUPUESTO VS EJERCIDO'!C106)</f>
        <v>0</v>
      </c>
      <c r="D47" s="51">
        <f t="shared" si="0"/>
        <v>0</v>
      </c>
      <c r="E47" s="15">
        <f>+SUM('[1]FORMATO PRESUPUESTO VS EJERCIDO'!D106)</f>
        <v>0</v>
      </c>
      <c r="F47" s="15">
        <f>+SUM('[1]FORMATO PRESUPUESTO VS EJERCIDO'!Q106)</f>
        <v>0</v>
      </c>
      <c r="G47" s="15">
        <f t="shared" si="1"/>
        <v>0</v>
      </c>
      <c r="H47" s="15">
        <f t="shared" si="2"/>
        <v>0</v>
      </c>
    </row>
    <row r="48" spans="1:8" x14ac:dyDescent="0.2">
      <c r="A48" s="5"/>
      <c r="B48" s="11" t="s">
        <v>111</v>
      </c>
      <c r="C48" s="15"/>
      <c r="D48" s="51">
        <f t="shared" si="0"/>
        <v>0</v>
      </c>
      <c r="E48" s="15"/>
      <c r="F48" s="15"/>
      <c r="G48" s="15">
        <f t="shared" si="1"/>
        <v>0</v>
      </c>
      <c r="H48" s="15">
        <f t="shared" si="2"/>
        <v>0</v>
      </c>
    </row>
    <row r="49" spans="1:8" x14ac:dyDescent="0.2">
      <c r="A49" s="5"/>
      <c r="B49" s="11" t="s">
        <v>112</v>
      </c>
      <c r="C49" s="15">
        <f>+SUM('[1]FORMATO PRESUPUESTO VS EJERCIDO'!C107:C108)</f>
        <v>0</v>
      </c>
      <c r="D49" s="51">
        <f t="shared" si="0"/>
        <v>0</v>
      </c>
      <c r="E49" s="15">
        <f>+SUM('[1]FORMATO PRESUPUESTO VS EJERCIDO'!D107:D108)</f>
        <v>0</v>
      </c>
      <c r="F49" s="15">
        <f>+SUM('[1]FORMATO PRESUPUESTO VS EJERCIDO'!Q107:Q108)</f>
        <v>0</v>
      </c>
      <c r="G49" s="15">
        <f t="shared" si="1"/>
        <v>0</v>
      </c>
      <c r="H49" s="15">
        <f t="shared" si="2"/>
        <v>0</v>
      </c>
    </row>
    <row r="50" spans="1:8" x14ac:dyDescent="0.2">
      <c r="A50" s="5"/>
      <c r="B50" s="11" t="s">
        <v>113</v>
      </c>
      <c r="C50" s="15"/>
      <c r="D50" s="51">
        <f t="shared" si="0"/>
        <v>0</v>
      </c>
      <c r="E50" s="15"/>
      <c r="F50" s="15"/>
      <c r="G50" s="15">
        <f t="shared" si="1"/>
        <v>0</v>
      </c>
      <c r="H50" s="15">
        <f t="shared" si="2"/>
        <v>0</v>
      </c>
    </row>
    <row r="51" spans="1:8" x14ac:dyDescent="0.2">
      <c r="A51" s="5"/>
      <c r="B51" s="11" t="s">
        <v>114</v>
      </c>
      <c r="C51" s="15"/>
      <c r="D51" s="51">
        <f t="shared" si="0"/>
        <v>0</v>
      </c>
      <c r="E51" s="15"/>
      <c r="F51" s="15"/>
      <c r="G51" s="15">
        <f t="shared" si="1"/>
        <v>0</v>
      </c>
      <c r="H51" s="15">
        <f t="shared" si="2"/>
        <v>0</v>
      </c>
    </row>
    <row r="52" spans="1:8" x14ac:dyDescent="0.2">
      <c r="A52" s="5"/>
      <c r="B52" s="11" t="s">
        <v>115</v>
      </c>
      <c r="C52" s="15">
        <f>+SUM('[1]FORMATO PRESUPUESTO VS EJERCIDO'!C109)</f>
        <v>13000</v>
      </c>
      <c r="D52" s="51">
        <f t="shared" si="0"/>
        <v>0</v>
      </c>
      <c r="E52" s="15">
        <f>+SUM('[1]FORMATO PRESUPUESTO VS EJERCIDO'!D109)</f>
        <v>13000</v>
      </c>
      <c r="F52" s="15">
        <f>+SUM('[1]FORMATO PRESUPUESTO VS EJERCIDO'!Q109)</f>
        <v>10150</v>
      </c>
      <c r="G52" s="15">
        <f t="shared" si="1"/>
        <v>10150</v>
      </c>
      <c r="H52" s="15">
        <f t="shared" si="2"/>
        <v>2850</v>
      </c>
    </row>
    <row r="53" spans="1:8" x14ac:dyDescent="0.2">
      <c r="A53" s="50" t="s">
        <v>74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116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D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D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G77" si="3">+SUM(C6:C76)</f>
        <v>9554704.1175970603</v>
      </c>
      <c r="D77" s="17">
        <f t="shared" si="3"/>
        <v>0</v>
      </c>
      <c r="E77" s="17">
        <f t="shared" si="3"/>
        <v>9554704.1175970603</v>
      </c>
      <c r="F77" s="17">
        <f t="shared" si="3"/>
        <v>1724753.14</v>
      </c>
      <c r="G77" s="17">
        <f t="shared" si="3"/>
        <v>1724753.14</v>
      </c>
      <c r="H77" s="17">
        <f>+SUM(H6:H76)</f>
        <v>7829950.9775970597</v>
      </c>
    </row>
    <row r="80" spans="1:8" ht="33.75" x14ac:dyDescent="0.2">
      <c r="B80" s="53" t="s">
        <v>142</v>
      </c>
      <c r="C80" s="53"/>
      <c r="D80" s="54"/>
      <c r="E80" s="54"/>
      <c r="F80" s="54"/>
    </row>
    <row r="81" spans="2:6" x14ac:dyDescent="0.2">
      <c r="B81" s="53"/>
      <c r="C81" s="53"/>
      <c r="D81" s="54"/>
      <c r="E81" s="54"/>
      <c r="F81" s="54"/>
    </row>
    <row r="82" spans="2:6" x14ac:dyDescent="0.2">
      <c r="B82" s="53" t="s">
        <v>143</v>
      </c>
      <c r="C82" s="53"/>
      <c r="D82" s="54"/>
      <c r="E82" s="54"/>
      <c r="F82" s="54" t="s">
        <v>144</v>
      </c>
    </row>
    <row r="83" spans="2:6" ht="45" x14ac:dyDescent="0.2">
      <c r="B83" s="53" t="s">
        <v>145</v>
      </c>
      <c r="C83" s="53"/>
      <c r="D83" s="54"/>
      <c r="E83" s="54"/>
      <c r="F83" s="55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C6:H6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A19" sqref="A19:XFD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139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+SUM(COG!C6:C42)</f>
        <v>9533204.1175970603</v>
      </c>
      <c r="D6" s="52">
        <f>+SUM(COG!D6:D42)</f>
        <v>0</v>
      </c>
      <c r="E6" s="52">
        <f>+SUM(COG!E6:E42)</f>
        <v>9533204.1175970603</v>
      </c>
      <c r="F6" s="52">
        <f>+SUM(COG!F6:F42)</f>
        <v>1714603.14</v>
      </c>
      <c r="G6" s="52">
        <f>+SUM(COG!G6:G42)</f>
        <v>1714603.14</v>
      </c>
      <c r="H6" s="52">
        <f>+E6-F6</f>
        <v>7818600.9775970606</v>
      </c>
    </row>
    <row r="7" spans="1:8" x14ac:dyDescent="0.2">
      <c r="A7" s="5"/>
      <c r="B7" s="18"/>
      <c r="C7" s="22"/>
      <c r="D7" s="22">
        <v>0</v>
      </c>
      <c r="E7" s="22"/>
      <c r="F7" s="22"/>
      <c r="G7" s="22"/>
      <c r="H7" s="22"/>
    </row>
    <row r="8" spans="1:8" x14ac:dyDescent="0.2">
      <c r="A8" s="5"/>
      <c r="B8" s="18" t="s">
        <v>1</v>
      </c>
      <c r="C8" s="52">
        <f>+SUM(COG!C44:C52)</f>
        <v>21500</v>
      </c>
      <c r="D8" s="52">
        <f>+SUM(COG!D44:D52)</f>
        <v>0</v>
      </c>
      <c r="E8" s="52">
        <f>+SUM(COG!E44:E52)</f>
        <v>21500</v>
      </c>
      <c r="F8" s="52">
        <f>+SUM(COG!F44:F52)</f>
        <v>10150</v>
      </c>
      <c r="G8" s="52">
        <f>+SUM(COG!G44:G52)</f>
        <v>10150</v>
      </c>
      <c r="H8" s="52">
        <f>+E8-F8</f>
        <v>11350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SUM(C6:C15)</f>
        <v>9554704.1175970603</v>
      </c>
      <c r="D16" s="17">
        <f t="shared" ref="D16:H16" si="0">SUM(D6:D15)</f>
        <v>0</v>
      </c>
      <c r="E16" s="17">
        <f t="shared" si="0"/>
        <v>9554704.1175970603</v>
      </c>
      <c r="F16" s="17">
        <f t="shared" si="0"/>
        <v>1724753.14</v>
      </c>
      <c r="G16" s="17">
        <f t="shared" si="0"/>
        <v>1724753.14</v>
      </c>
      <c r="H16" s="17">
        <f t="shared" si="0"/>
        <v>7829950.9775970606</v>
      </c>
    </row>
    <row r="19" spans="2:6" ht="33.75" x14ac:dyDescent="0.2">
      <c r="B19" s="53" t="s">
        <v>142</v>
      </c>
      <c r="C19" s="53"/>
      <c r="D19" s="54"/>
      <c r="E19" s="54"/>
      <c r="F19" s="54"/>
    </row>
    <row r="20" spans="2:6" x14ac:dyDescent="0.2">
      <c r="B20" s="53"/>
      <c r="C20" s="53"/>
      <c r="D20" s="54"/>
      <c r="E20" s="54"/>
      <c r="F20" s="54"/>
    </row>
    <row r="21" spans="2:6" x14ac:dyDescent="0.2">
      <c r="B21" s="53" t="s">
        <v>143</v>
      </c>
      <c r="C21" s="53"/>
      <c r="D21" s="54"/>
      <c r="E21" s="54"/>
      <c r="F21" s="54" t="s">
        <v>144</v>
      </c>
    </row>
    <row r="22" spans="2:6" ht="45" x14ac:dyDescent="0.2">
      <c r="B22" s="53" t="s">
        <v>145</v>
      </c>
      <c r="C22" s="53"/>
      <c r="D22" s="54"/>
      <c r="E22" s="54"/>
      <c r="F22" s="55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8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workbookViewId="0">
      <selection activeCell="F11" sqref="F1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140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/>
      <c r="D7" s="15"/>
      <c r="E7" s="15"/>
      <c r="F7" s="15"/>
      <c r="G7" s="15"/>
      <c r="H7" s="15"/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6" t="s">
        <v>136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137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ht="33.75" x14ac:dyDescent="0.2">
      <c r="B54" s="53" t="s">
        <v>142</v>
      </c>
      <c r="C54" s="53"/>
      <c r="D54" s="54"/>
      <c r="E54" s="54"/>
      <c r="F54" s="54"/>
    </row>
    <row r="55" spans="1:8" x14ac:dyDescent="0.2">
      <c r="B55" s="53"/>
      <c r="C55" s="53"/>
      <c r="D55" s="54"/>
      <c r="E55" s="54"/>
      <c r="F55" s="54"/>
    </row>
    <row r="56" spans="1:8" x14ac:dyDescent="0.2">
      <c r="B56" s="53" t="s">
        <v>143</v>
      </c>
      <c r="C56" s="53"/>
      <c r="D56" s="54"/>
      <c r="E56" s="54"/>
      <c r="F56" s="54" t="s">
        <v>144</v>
      </c>
    </row>
    <row r="57" spans="1:8" ht="45" x14ac:dyDescent="0.2">
      <c r="B57" s="53" t="s">
        <v>145</v>
      </c>
      <c r="C57" s="53"/>
      <c r="D57" s="54"/>
      <c r="E57" s="54"/>
      <c r="F57" s="55" t="s">
        <v>146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opLeftCell="A28" workbookViewId="0">
      <selection activeCell="A46" sqref="A4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141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+CTG!C16</f>
        <v>9554704.1175970603</v>
      </c>
      <c r="D23" s="15">
        <f>+CTG!D16</f>
        <v>0</v>
      </c>
      <c r="E23" s="15">
        <f>+CTG!E16</f>
        <v>9554704.1175970603</v>
      </c>
      <c r="F23" s="15">
        <f>+CTG!F16</f>
        <v>1724753.14</v>
      </c>
      <c r="G23" s="15">
        <f>+CTG!G16</f>
        <v>1724753.14</v>
      </c>
      <c r="H23" s="15">
        <f>+E23-F23</f>
        <v>7829950.9775970606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 t="shared" ref="C42:G42" si="0">+C23</f>
        <v>9554704.1175970603</v>
      </c>
      <c r="D42" s="25">
        <f t="shared" si="0"/>
        <v>0</v>
      </c>
      <c r="E42" s="25">
        <f t="shared" si="0"/>
        <v>9554704.1175970603</v>
      </c>
      <c r="F42" s="25">
        <f t="shared" si="0"/>
        <v>1724753.14</v>
      </c>
      <c r="G42" s="25">
        <f t="shared" si="0"/>
        <v>1724753.14</v>
      </c>
      <c r="H42" s="25">
        <f>+H23</f>
        <v>7829950.9775970606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ht="22.5" x14ac:dyDescent="0.2">
      <c r="B45" s="53" t="s">
        <v>142</v>
      </c>
      <c r="C45" s="53"/>
      <c r="D45" s="54"/>
      <c r="E45" s="54"/>
      <c r="F45" s="54"/>
    </row>
    <row r="46" spans="1:8" s="1" customFormat="1" x14ac:dyDescent="0.2">
      <c r="B46" s="53"/>
      <c r="C46" s="53"/>
      <c r="D46" s="54"/>
      <c r="E46" s="54"/>
      <c r="F46" s="54"/>
    </row>
    <row r="47" spans="1:8" s="1" customFormat="1" x14ac:dyDescent="0.2">
      <c r="B47" s="53" t="s">
        <v>143</v>
      </c>
      <c r="C47" s="53"/>
      <c r="D47" s="54"/>
      <c r="E47" s="54"/>
      <c r="F47" s="54" t="s">
        <v>144</v>
      </c>
    </row>
    <row r="48" spans="1:8" s="1" customFormat="1" ht="45" x14ac:dyDescent="0.2">
      <c r="B48" s="53" t="s">
        <v>145</v>
      </c>
      <c r="C48" s="53"/>
      <c r="D48" s="54"/>
      <c r="E48" s="54"/>
      <c r="F48" s="55" t="s">
        <v>146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2018-04-13T08:45:45Z</cp:lastPrinted>
  <dcterms:created xsi:type="dcterms:W3CDTF">2014-02-10T03:37:14Z</dcterms:created>
  <dcterms:modified xsi:type="dcterms:W3CDTF">2018-04-24T17:31:23Z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