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ENRIQUE CTA\"/>
    </mc:Choice>
  </mc:AlternateContent>
  <bookViews>
    <workbookView xWindow="120" yWindow="105" windowWidth="15600" windowHeight="7995"/>
  </bookViews>
  <sheets>
    <sheet name="ESF" sheetId="4" r:id="rId1"/>
  </sheets>
  <externalReferences>
    <externalReference r:id="rId2"/>
  </externalReferences>
  <definedNames>
    <definedName name="_xlnm._FilterDatabase" localSheetId="0" hidden="1">ESF!$B$2:$H$39</definedName>
  </definedNames>
  <calcPr calcId="152511"/>
  <fileRecoveryPr autoRecover="0"/>
</workbook>
</file>

<file path=xl/calcChain.xml><?xml version="1.0" encoding="utf-8"?>
<calcChain xmlns="http://schemas.openxmlformats.org/spreadsheetml/2006/main">
  <c r="G36" i="4" l="1"/>
  <c r="G37" i="4"/>
  <c r="G33" i="4"/>
  <c r="G32" i="4"/>
  <c r="G31" i="4"/>
  <c r="G5" i="4"/>
  <c r="G14" i="4" s="1"/>
  <c r="C21" i="4"/>
  <c r="C20" i="4"/>
  <c r="C19" i="4"/>
  <c r="C18" i="4"/>
  <c r="C17" i="4"/>
  <c r="C6" i="4"/>
  <c r="C5" i="4"/>
  <c r="H46" i="4"/>
  <c r="H24" i="4"/>
  <c r="G24" i="4"/>
  <c r="H14" i="4"/>
  <c r="D27" i="4"/>
  <c r="D13" i="4"/>
  <c r="C13" i="4" l="1"/>
  <c r="G26" i="4"/>
  <c r="H26" i="4"/>
  <c r="H48" i="4" s="1"/>
  <c r="D29" i="4"/>
  <c r="G46" i="4"/>
  <c r="C27" i="4"/>
  <c r="C29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<sst xmlns="http://schemas.openxmlformats.org/spreadsheetml/2006/main" count="64" uniqueCount="64">
  <si>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</si>
  <si>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</si>
  <si>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</si>
  <si>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</si>
  <si>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</si>
  <si>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</si>
  <si>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</si>
  <si>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</si>
  <si>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</si>
  <si>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</si>
  <si>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</si>
  <si>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</si>
  <si>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</si>
  <si>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</si>
  <si>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</si>
  <si>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</si>
  <si>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</si>
  <si>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</si>
  <si>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</si>
  <si>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</si>
  <si>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</si>
  <si>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</si>
  <si>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</si>
  <si>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</si>
  <si>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</si>
  <si>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</si>
  <si>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</si>
  <si>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</si>
  <si>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</si>
  <si>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</si>
  <si>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</si>
  <si>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</si>
  <si>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</si>
  <si>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</si>
  <si>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</si>
  <si>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</si>
  <si>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</si>
  <si>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</si>
  <si>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</si>
  <si>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</si>
  <si>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</si>
  <si>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</si>
  <si>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</si>
  <si>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</si>
  <si>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</si>
  <si>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</si>
  <si>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</si>
  <si>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</si>
  <si>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</si>
  <si>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</si>
  <si>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</si>
  <si>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</si>
  <si>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</si>
  <si>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</si>
  <si>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</si>
  <si>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</si>
  <si>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</si>
  <si>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</si>
  <si>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LAS MUJERES
Estado de Situación Financiera
AL 31 DE MARZO DE 2018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</si>
  <si>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</si>
  <si>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</si>
  <si>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</t>
  </si>
  <si>
    <t>"ENCARGADO DE CUENTA PUBLICA
JORGE ENRIQUE HERRERA TOVAR"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</si>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</sst>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48198.91</v>
          </cell>
        </row>
        <row r="10">
          <cell r="C10">
            <v>4110035.31</v>
          </cell>
          <cell r="H10">
            <v>4756.9799999999996</v>
          </cell>
        </row>
        <row r="11">
          <cell r="C11">
            <v>0</v>
          </cell>
        </row>
        <row r="12">
          <cell r="C12">
            <v>0</v>
          </cell>
        </row>
        <row r="15">
          <cell r="H15">
            <v>208554.39</v>
          </cell>
        </row>
        <row r="17">
          <cell r="C17">
            <v>546225.31999999995</v>
          </cell>
        </row>
        <row r="53">
          <cell r="C53">
            <v>25922</v>
          </cell>
        </row>
        <row r="54">
          <cell r="C54">
            <v>2137597</v>
          </cell>
        </row>
        <row r="55">
          <cell r="C55">
            <v>0</v>
          </cell>
        </row>
        <row r="56">
          <cell r="C56">
            <v>20201061.140000001</v>
          </cell>
        </row>
        <row r="57">
          <cell r="C57">
            <v>0</v>
          </cell>
        </row>
        <row r="58">
          <cell r="C58">
            <v>2456851.79</v>
          </cell>
        </row>
        <row r="59">
          <cell r="C59">
            <v>751218.27</v>
          </cell>
        </row>
        <row r="61">
          <cell r="C61">
            <v>477293</v>
          </cell>
        </row>
        <row r="62">
          <cell r="C62">
            <v>0</v>
          </cell>
        </row>
        <row r="63">
          <cell r="C63">
            <v>746282.71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16286.4</v>
          </cell>
        </row>
        <row r="72">
          <cell r="C72">
            <v>-1834675.42</v>
          </cell>
        </row>
        <row r="74">
          <cell r="C74">
            <v>-2224576.2000000002</v>
          </cell>
        </row>
        <row r="78">
          <cell r="H78">
            <v>1242756.1200000001</v>
          </cell>
        </row>
        <row r="79">
          <cell r="H79">
            <v>22320098.140000001</v>
          </cell>
        </row>
        <row r="80">
          <cell r="H80">
            <v>0</v>
          </cell>
        </row>
        <row r="87">
          <cell r="H87">
            <v>475145.71</v>
          </cell>
        </row>
        <row r="101">
          <cell r="H101">
            <v>3113011.07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showGridLines="0" tabSelected="1"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17.6640625" style="2" customWidth="1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43" t="s">
        <v>58</v>
      </c>
      <c r="C1" s="44"/>
      <c r="D1" s="44"/>
      <c r="E1" s="44"/>
      <c r="F1" s="44"/>
      <c r="G1" s="44"/>
      <c r="H1" s="45"/>
    </row>
    <row r="2" spans="2:8" s="3" customFormat="1" x14ac:dyDescent="0.2">
      <c r="B2" s="26" t="s">
        <v>0</v>
      </c>
      <c r="C2" s="40">
        <v>2018</v>
      </c>
      <c r="D2" s="40">
        <v>2017</v>
      </c>
      <c r="E2" s="19"/>
      <c r="F2" s="18" t="s">
        <v>1</v>
      </c>
      <c r="G2" s="40">
        <v>2018</v>
      </c>
      <c r="H2" s="41">
        <v>2017</v>
      </c>
    </row>
    <row r="3" spans="2:8" s="3" customFormat="1" ht="3" customHeigh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f>+'[1]Balance - Balance Sheet'!$C$9+'[1]Balance - Balance Sheet'!$C$10+'[1]Balance - Balance Sheet'!$C$11+'[1]Balance - Balance Sheet'!$C$12</f>
        <v>4113035.31</v>
      </c>
      <c r="D5" s="12">
        <v>1274453.8999999999</v>
      </c>
      <c r="E5" s="17"/>
      <c r="F5" s="11" t="s">
        <v>41</v>
      </c>
      <c r="G5" s="12">
        <f>+'[1]Balance - Balance Sheet'!$H$9+'[1]Balance - Balance Sheet'!$H$10+'[1]Balance - Balance Sheet'!$H$15</f>
        <v>261510.28000000003</v>
      </c>
      <c r="H5" s="5">
        <v>338261.07</v>
      </c>
    </row>
    <row r="6" spans="2:8" x14ac:dyDescent="0.2">
      <c r="B6" s="30" t="s">
        <v>28</v>
      </c>
      <c r="C6" s="12">
        <f>+'[1]Balance - Balance Sheet'!$C$17</f>
        <v>546225.31999999995</v>
      </c>
      <c r="D6" s="12">
        <v>-0.02</v>
      </c>
      <c r="E6" s="17"/>
      <c r="F6" s="11" t="s">
        <v>42</v>
      </c>
      <c r="G6" s="12">
        <v>0</v>
      </c>
      <c r="H6" s="5"/>
    </row>
    <row r="7" spans="2:8" x14ac:dyDescent="0.2">
      <c r="B7" s="30" t="s">
        <v>29</v>
      </c>
      <c r="C7" s="12">
        <v>0</v>
      </c>
      <c r="D7" s="12">
        <v>0</v>
      </c>
      <c r="E7" s="17"/>
      <c r="F7" s="11" t="s">
        <v>11</v>
      </c>
      <c r="G7" s="12">
        <v>0</v>
      </c>
      <c r="H7" s="5"/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/>
    </row>
    <row r="9" spans="2:8" x14ac:dyDescent="0.2">
      <c r="B9" s="30" t="s">
        <v>31</v>
      </c>
      <c r="C9" s="12">
        <v>0</v>
      </c>
      <c r="D9" s="12">
        <v>0</v>
      </c>
      <c r="E9" s="17"/>
      <c r="F9" s="11" t="s">
        <v>43</v>
      </c>
      <c r="G9" s="10">
        <v>0</v>
      </c>
      <c r="H9" s="20"/>
    </row>
    <row r="10" spans="2:8" ht="13.5" customHeight="1" x14ac:dyDescent="0.2">
      <c r="B10" s="30" t="s">
        <v>32</v>
      </c>
      <c r="C10" s="12">
        <v>0</v>
      </c>
      <c r="D10" s="12">
        <v>0</v>
      </c>
      <c r="E10" s="17"/>
      <c r="F10" s="11" t="s">
        <v>44</v>
      </c>
      <c r="G10" s="12">
        <v>0</v>
      </c>
      <c r="H10" s="5"/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/>
    </row>
    <row r="12" spans="2:8" x14ac:dyDescent="0.2">
      <c r="B12" s="30"/>
      <c r="C12" s="12"/>
      <c r="D12" s="12"/>
      <c r="E12" s="17"/>
      <c r="F12" s="11" t="s">
        <v>45</v>
      </c>
      <c r="G12" s="10">
        <v>0</v>
      </c>
      <c r="H12" s="5"/>
    </row>
    <row r="13" spans="2:8" x14ac:dyDescent="0.2">
      <c r="B13" s="37" t="s">
        <v>5</v>
      </c>
      <c r="C13" s="10">
        <f>SUM(C5:C12)</f>
        <v>4659260.63</v>
      </c>
      <c r="D13" s="10">
        <f>SUM(D5:D12)</f>
        <v>1274453.8799999999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SUM(G3:G13)</f>
        <v>261510.28000000003</v>
      </c>
      <c r="H14" s="5">
        <f>SUM(H3:H13)</f>
        <v>338261.07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0"/>
      <c r="D16" s="10"/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f>+'[1]Balance - Balance Sheet'!$C$53</f>
        <v>25922</v>
      </c>
      <c r="D17" s="12">
        <v>25922</v>
      </c>
      <c r="E17" s="17"/>
      <c r="F17" s="11" t="s">
        <v>14</v>
      </c>
      <c r="G17" s="12"/>
      <c r="H17" s="5"/>
    </row>
    <row r="18" spans="2:8" x14ac:dyDescent="0.2">
      <c r="B18" s="30" t="s">
        <v>35</v>
      </c>
      <c r="C18" s="12">
        <f>+'[1]Balance - Balance Sheet'!$C$54+'[1]Balance - Balance Sheet'!$C$55+'[1]Balance - Balance Sheet'!$C$56+'[1]Balance - Balance Sheet'!$C$57</f>
        <v>22338658.140000001</v>
      </c>
      <c r="D18" s="12">
        <v>22338658.140000001</v>
      </c>
      <c r="E18" s="17"/>
      <c r="F18" s="11" t="s">
        <v>15</v>
      </c>
      <c r="G18" s="12"/>
      <c r="H18" s="5"/>
    </row>
    <row r="19" spans="2:8" x14ac:dyDescent="0.2">
      <c r="B19" s="30" t="s">
        <v>36</v>
      </c>
      <c r="C19" s="12">
        <f>+'[1]Balance - Balance Sheet'!$C$58+'[1]Balance - Balance Sheet'!$C$59+'[1]Balance - Balance Sheet'!$C$61+'[1]Balance - Balance Sheet'!$C$62+'[1]Balance - Balance Sheet'!$C$63+'[1]Balance - Balance Sheet'!$C$64+'[1]Balance - Balance Sheet'!$C$65+'[1]Balance - Balance Sheet'!$C$66</f>
        <v>4431645.7699999996</v>
      </c>
      <c r="D19" s="12">
        <v>4920732.7700000005</v>
      </c>
      <c r="E19" s="17"/>
      <c r="F19" s="11" t="s">
        <v>16</v>
      </c>
      <c r="G19" s="12"/>
      <c r="H19" s="5"/>
    </row>
    <row r="20" spans="2:8" x14ac:dyDescent="0.2">
      <c r="B20" s="30" t="s">
        <v>37</v>
      </c>
      <c r="C20" s="12">
        <f>+'[1]Balance - Balance Sheet'!$C$67</f>
        <v>16286.4</v>
      </c>
      <c r="D20" s="12">
        <v>8732.4</v>
      </c>
      <c r="E20" s="17"/>
      <c r="F20" s="11" t="s">
        <v>46</v>
      </c>
      <c r="G20" s="12"/>
      <c r="H20" s="5"/>
    </row>
    <row r="21" spans="2:8" x14ac:dyDescent="0.2">
      <c r="B21" s="30" t="s">
        <v>38</v>
      </c>
      <c r="C21" s="12">
        <f>+'[1]Balance - Balance Sheet'!$C$72+'[1]Balance - Balance Sheet'!$C$74</f>
        <v>-4059251.62</v>
      </c>
      <c r="D21" s="12">
        <v>-4018919.54</v>
      </c>
      <c r="E21" s="17"/>
      <c r="F21" s="13" t="s">
        <v>47</v>
      </c>
      <c r="G21" s="12"/>
      <c r="H21" s="5"/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/>
      <c r="H22" s="5"/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2"/>
      <c r="C24" s="25"/>
      <c r="D24" s="24"/>
      <c r="E24" s="17"/>
      <c r="F24" s="38" t="s">
        <v>7</v>
      </c>
      <c r="G24" s="10">
        <f>SUM(G17:G23)</f>
        <v>0</v>
      </c>
      <c r="H24" s="6">
        <f>SUM(H17:H22)</f>
        <v>0</v>
      </c>
    </row>
    <row r="25" spans="2:8" s="3" customFormat="1" x14ac:dyDescent="0.2">
      <c r="B25" s="30" t="s">
        <v>40</v>
      </c>
      <c r="C25" s="12"/>
      <c r="D25" s="12"/>
      <c r="E25" s="8"/>
      <c r="F25" s="11"/>
      <c r="G25" s="10"/>
      <c r="H25" s="6"/>
    </row>
    <row r="26" spans="2:8" x14ac:dyDescent="0.2">
      <c r="B26" s="30"/>
      <c r="C26" s="12"/>
      <c r="D26" s="12"/>
      <c r="E26" s="17"/>
      <c r="F26" s="39" t="s">
        <v>57</v>
      </c>
      <c r="G26" s="10">
        <f>SUM(G14+G24)</f>
        <v>261510.28000000003</v>
      </c>
      <c r="H26" s="6">
        <f>+H24+H14</f>
        <v>338261.07</v>
      </c>
    </row>
    <row r="27" spans="2:8" x14ac:dyDescent="0.2">
      <c r="B27" s="37" t="s">
        <v>8</v>
      </c>
      <c r="C27" s="10">
        <f>SUM(C16:C26)</f>
        <v>22753260.689999998</v>
      </c>
      <c r="D27" s="10">
        <f>SUM(D16:D26)</f>
        <v>23275125.77</v>
      </c>
      <c r="E27" s="14"/>
      <c r="F27" s="9"/>
      <c r="G27" s="10"/>
      <c r="H27" s="6"/>
    </row>
    <row r="28" spans="2:8" x14ac:dyDescent="0.2">
      <c r="B28" s="27"/>
      <c r="C28" s="10"/>
      <c r="D28" s="10"/>
      <c r="E28" s="14"/>
      <c r="F28" s="9" t="s">
        <v>49</v>
      </c>
      <c r="G28" s="10"/>
      <c r="H28" s="20"/>
    </row>
    <row r="29" spans="2:8" x14ac:dyDescent="0.2">
      <c r="B29" s="27" t="s">
        <v>9</v>
      </c>
      <c r="C29" s="10">
        <f>+C27+C13</f>
        <v>27412521.319999997</v>
      </c>
      <c r="D29" s="10">
        <f>+D27+D13</f>
        <v>24549579.649999999</v>
      </c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/>
      <c r="H30" s="6"/>
    </row>
    <row r="31" spans="2:8" x14ac:dyDescent="0.2">
      <c r="B31" s="31"/>
      <c r="C31" s="15"/>
      <c r="D31" s="15"/>
      <c r="E31" s="17"/>
      <c r="F31" s="11" t="s">
        <v>2</v>
      </c>
      <c r="G31" s="10">
        <f>+'[1]Balance - Balance Sheet'!$H$78</f>
        <v>1242756.1200000001</v>
      </c>
      <c r="H31" s="6">
        <v>1246550.98</v>
      </c>
    </row>
    <row r="32" spans="2:8" x14ac:dyDescent="0.2">
      <c r="B32" s="31"/>
      <c r="C32" s="15"/>
      <c r="D32" s="15"/>
      <c r="E32" s="17"/>
      <c r="F32" s="11" t="s">
        <v>18</v>
      </c>
      <c r="G32" s="12">
        <f>+'[1]Balance - Balance Sheet'!$H$79</f>
        <v>22320098.140000001</v>
      </c>
      <c r="H32" s="5">
        <v>22320098.140000001</v>
      </c>
    </row>
    <row r="33" spans="2:8" x14ac:dyDescent="0.2">
      <c r="B33" s="31"/>
      <c r="C33" s="15"/>
      <c r="D33" s="15"/>
      <c r="E33" s="17"/>
      <c r="F33" s="11" t="s">
        <v>51</v>
      </c>
      <c r="G33" s="12">
        <f>+'[1]Balance - Balance Sheet'!$H$80</f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/>
      <c r="H35" s="6"/>
    </row>
    <row r="36" spans="2:8" x14ac:dyDescent="0.2">
      <c r="B36" s="31"/>
      <c r="C36" s="15"/>
      <c r="D36" s="15"/>
      <c r="E36" s="17"/>
      <c r="F36" s="11" t="s">
        <v>52</v>
      </c>
      <c r="G36" s="12">
        <f>+'[1]Balance - Balance Sheet'!$H$101</f>
        <v>3113011.07</v>
      </c>
      <c r="H36" s="5">
        <v>-776012.19</v>
      </c>
    </row>
    <row r="37" spans="2:8" x14ac:dyDescent="0.2">
      <c r="B37" s="31"/>
      <c r="C37" s="15"/>
      <c r="D37" s="15"/>
      <c r="E37" s="17"/>
      <c r="F37" s="11" t="s">
        <v>19</v>
      </c>
      <c r="G37" s="12">
        <f>+'[1]Balance - Balance Sheet'!$H$87</f>
        <v>475145.71</v>
      </c>
      <c r="H37" s="5">
        <v>1420681.65</v>
      </c>
    </row>
    <row r="38" spans="2:8" x14ac:dyDescent="0.2">
      <c r="B38" s="31"/>
      <c r="C38" s="16"/>
      <c r="D38" s="16"/>
      <c r="E38" s="17"/>
      <c r="F38" s="11" t="s">
        <v>3</v>
      </c>
      <c r="G38" s="12"/>
      <c r="H38" s="5"/>
    </row>
    <row r="39" spans="2:8" x14ac:dyDescent="0.2">
      <c r="B39" s="31"/>
      <c r="C39" s="15"/>
      <c r="D39" s="15"/>
      <c r="E39" s="7"/>
      <c r="F39" s="11" t="s">
        <v>4</v>
      </c>
      <c r="G39" s="12"/>
      <c r="H39" s="5"/>
    </row>
    <row r="40" spans="2:8" x14ac:dyDescent="0.2">
      <c r="B40" s="31"/>
      <c r="C40" s="15"/>
      <c r="D40" s="15"/>
      <c r="E40" s="24"/>
      <c r="F40" s="11" t="s">
        <v>53</v>
      </c>
      <c r="G40" s="12"/>
      <c r="H40" s="5"/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/>
      <c r="H42" s="6"/>
    </row>
    <row r="43" spans="2:8" x14ac:dyDescent="0.2">
      <c r="B43" s="32"/>
      <c r="C43" s="25"/>
      <c r="D43" s="24"/>
      <c r="E43" s="24"/>
      <c r="F43" s="11" t="s">
        <v>20</v>
      </c>
      <c r="G43" s="10"/>
      <c r="H43" s="5"/>
    </row>
    <row r="44" spans="2:8" x14ac:dyDescent="0.2">
      <c r="B44" s="32"/>
      <c r="C44" s="25"/>
      <c r="D44" s="24"/>
      <c r="E44" s="24"/>
      <c r="F44" s="11" t="s">
        <v>21</v>
      </c>
      <c r="G44" s="12"/>
      <c r="H44" s="5"/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0">
        <f>+SUM(G31:G45)</f>
        <v>27151011.040000003</v>
      </c>
      <c r="H46" s="6">
        <f>+SUM(H31:H44)</f>
        <v>24211318.579999998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+G46+G26</f>
        <v>27412521.320000004</v>
      </c>
      <c r="H48" s="20">
        <f>+H46+H26</f>
        <v>24549579.649999999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0" spans="2:8" ht="22.5" customHeight="1" x14ac:dyDescent="0.2">
      <c r="B50" s="46" t="s">
        <v>59</v>
      </c>
      <c r="C50" s="46"/>
      <c r="D50" s="46"/>
      <c r="E50" s="46"/>
      <c r="F50" s="46"/>
      <c r="G50" s="46"/>
      <c r="H50" s="46"/>
    </row>
    <row r="51" spans="2:8" x14ac:dyDescent="0.2">
      <c r="B51" s="1" t="s">
        <v>61</v>
      </c>
      <c r="F51" s="4" t="s">
        <v>63</v>
      </c>
    </row>
    <row r="52" spans="2:8" ht="22.5" x14ac:dyDescent="0.2">
      <c r="B52" s="1" t="s">
        <v>60</v>
      </c>
      <c r="F52" s="42" t="s">
        <v>62</v>
      </c>
    </row>
  </sheetData>
  <sheetProtection formatCells="0" formatColumns="0" formatRows="0" autoFilter="0"/>
  <mergeCells count="2">
    <mergeCell ref="B1:H1"/>
    <mergeCell ref="B50:H50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ignoredErrors>
    <ignoredError sqref="G26:H30 C27:D27 C13:D16 C28:D29 C5:C6 C17 C18 C24:D26 C21 C19:C20 G6:H13 G38:H48 G34:G35 G31:G33 G36:G37 G5" unlockedFormula="1"/>
    <ignoredError sqref="G15:H23 G25:H25" formulaRange="1"/>
    <ignoredError sqref="G24:H24 G14:H1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2018-04-20T14:40:55Z</cp:lastPrinted>
  <dcterms:created xsi:type="dcterms:W3CDTF">2012-12-11T20:26:08Z</dcterms:created>
  <dcterms:modified xsi:type="dcterms:W3CDTF">2018-04-20T14:41:20Z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