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CION\Desktop\Página Web 4to trim 2018\5 LDF\Excel\"/>
    </mc:Choice>
  </mc:AlternateContent>
  <bookViews>
    <workbookView xWindow="0" yWindow="0" windowWidth="20490" windowHeight="6735" activeTab="3"/>
  </bookViews>
  <sheets>
    <sheet name="6a" sheetId="1" r:id="rId1"/>
    <sheet name="6b" sheetId="2" r:id="rId2"/>
    <sheet name="6c" sheetId="3" r:id="rId3"/>
    <sheet name="6d" sheetId="4" r:id="rId4"/>
    <sheet name="Hoja5" sheetId="5" state="hidden" r:id="rId5"/>
  </sheets>
  <externalReferences>
    <externalReference r:id="rId6"/>
  </externalReferences>
  <definedNames>
    <definedName name="ENTE_PUBLICO_A">'[1]Info General'!$C$7</definedName>
    <definedName name="GASTO_E_FIN_01">'6b'!$B$28</definedName>
    <definedName name="GASTO_E_FIN_02">'6b'!$C$28</definedName>
    <definedName name="GASTO_E_FIN_03">'6b'!$D$28</definedName>
    <definedName name="GASTO_E_FIN_04">'6b'!$E$28</definedName>
    <definedName name="GASTO_E_FIN_05">'6b'!$F$28</definedName>
    <definedName name="GASTO_E_FIN_06">'6b'!$G$28</definedName>
    <definedName name="GASTO_E_T1">'6b'!$B$19</definedName>
    <definedName name="GASTO_E_T2">'6b'!$C$19</definedName>
    <definedName name="GASTO_E_T3">'6b'!$D$19</definedName>
    <definedName name="GASTO_E_T4">'6b'!$E$19</definedName>
    <definedName name="GASTO_E_T5">'6b'!$F$19</definedName>
    <definedName name="GASTO_E_T6">'6b'!$G$19</definedName>
    <definedName name="GASTO_NE_FIN_01">'6b'!$B$18</definedName>
    <definedName name="GASTO_NE_FIN_02">'6b'!$C$18</definedName>
    <definedName name="GASTO_NE_FIN_03">'6b'!$D$18</definedName>
    <definedName name="GASTO_NE_FIN_04">'6b'!$E$18</definedName>
    <definedName name="GASTO_NE_FIN_05">'6b'!$F$18</definedName>
    <definedName name="GASTO_NE_FIN_06">'6b'!$G$18</definedName>
    <definedName name="GASTO_NE_T1">'6b'!$B$9</definedName>
    <definedName name="GASTO_NE_T2">'6b'!$C$9</definedName>
    <definedName name="GASTO_NE_T3">'6b'!$D$9</definedName>
    <definedName name="GASTO_NE_T4">'6b'!$E$9</definedName>
    <definedName name="GASTO_NE_T5">'6b'!$F$9</definedName>
    <definedName name="GASTO_NE_T6">'6b'!$G$9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4" l="1"/>
  <c r="G30" i="4"/>
  <c r="G28" i="4" s="1"/>
  <c r="G29" i="4"/>
  <c r="F28" i="4"/>
  <c r="E28" i="4"/>
  <c r="E21" i="4" s="1"/>
  <c r="D28" i="4"/>
  <c r="C28" i="4"/>
  <c r="B28" i="4"/>
  <c r="G27" i="4"/>
  <c r="G26" i="4"/>
  <c r="G25" i="4"/>
  <c r="G24" i="4"/>
  <c r="F24" i="4"/>
  <c r="E24" i="4"/>
  <c r="D24" i="4"/>
  <c r="C24" i="4"/>
  <c r="B24" i="4"/>
  <c r="G23" i="4"/>
  <c r="G22" i="4"/>
  <c r="F21" i="4"/>
  <c r="D21" i="4"/>
  <c r="C21" i="4"/>
  <c r="C33" i="4" s="1"/>
  <c r="B21" i="4"/>
  <c r="B33" i="4" s="1"/>
  <c r="G19" i="4"/>
  <c r="G18" i="4"/>
  <c r="G17" i="4"/>
  <c r="G16" i="4"/>
  <c r="F16" i="4"/>
  <c r="E16" i="4"/>
  <c r="D16" i="4"/>
  <c r="C16" i="4"/>
  <c r="B16" i="4"/>
  <c r="G15" i="4"/>
  <c r="G14" i="4"/>
  <c r="G13" i="4"/>
  <c r="G12" i="4" s="1"/>
  <c r="G9" i="4" s="1"/>
  <c r="F12" i="4"/>
  <c r="F9" i="4" s="1"/>
  <c r="E12" i="4"/>
  <c r="E9" i="4" s="1"/>
  <c r="D12" i="4"/>
  <c r="D9" i="4" s="1"/>
  <c r="D33" i="4" s="1"/>
  <c r="C12" i="4"/>
  <c r="B12" i="4"/>
  <c r="B9" i="4" s="1"/>
  <c r="G11" i="4"/>
  <c r="C9" i="4"/>
  <c r="A5" i="4"/>
  <c r="A2" i="4"/>
  <c r="G75" i="3"/>
  <c r="G74" i="3"/>
  <c r="G73" i="3"/>
  <c r="G72" i="3"/>
  <c r="G71" i="3" s="1"/>
  <c r="F71" i="3"/>
  <c r="E71" i="3"/>
  <c r="D71" i="3"/>
  <c r="C71" i="3"/>
  <c r="B71" i="3"/>
  <c r="G70" i="3"/>
  <c r="G69" i="3"/>
  <c r="G68" i="3"/>
  <c r="G67" i="3"/>
  <c r="G66" i="3"/>
  <c r="G65" i="3"/>
  <c r="G64" i="3"/>
  <c r="G63" i="3"/>
  <c r="G62" i="3"/>
  <c r="G61" i="3"/>
  <c r="F61" i="3"/>
  <c r="E61" i="3"/>
  <c r="D61" i="3"/>
  <c r="C61" i="3"/>
  <c r="B61" i="3"/>
  <c r="G60" i="3"/>
  <c r="G59" i="3"/>
  <c r="G58" i="3"/>
  <c r="G57" i="3"/>
  <c r="G56" i="3"/>
  <c r="G55" i="3"/>
  <c r="G54" i="3"/>
  <c r="G53" i="3" s="1"/>
  <c r="F53" i="3"/>
  <c r="E53" i="3"/>
  <c r="D53" i="3"/>
  <c r="C53" i="3"/>
  <c r="B53" i="3"/>
  <c r="G52" i="3"/>
  <c r="G51" i="3"/>
  <c r="G50" i="3"/>
  <c r="G49" i="3"/>
  <c r="G48" i="3"/>
  <c r="G47" i="3"/>
  <c r="G44" i="3" s="1"/>
  <c r="G43" i="3" s="1"/>
  <c r="G46" i="3"/>
  <c r="G45" i="3"/>
  <c r="F44" i="3"/>
  <c r="F43" i="3" s="1"/>
  <c r="F77" i="3" s="1"/>
  <c r="E44" i="3"/>
  <c r="D44" i="3"/>
  <c r="C44" i="3"/>
  <c r="C43" i="3" s="1"/>
  <c r="B44" i="3"/>
  <c r="B43" i="3" s="1"/>
  <c r="B77" i="3" s="1"/>
  <c r="E43" i="3"/>
  <c r="E77" i="3" s="1"/>
  <c r="D43" i="3"/>
  <c r="G41" i="3"/>
  <c r="G40" i="3"/>
  <c r="G37" i="3" s="1"/>
  <c r="G39" i="3"/>
  <c r="G38" i="3"/>
  <c r="F37" i="3"/>
  <c r="F9" i="3" s="1"/>
  <c r="E37" i="3"/>
  <c r="D37" i="3"/>
  <c r="C37" i="3"/>
  <c r="B37" i="3"/>
  <c r="B9" i="3" s="1"/>
  <c r="G36" i="3"/>
  <c r="G35" i="3"/>
  <c r="G34" i="3"/>
  <c r="G33" i="3"/>
  <c r="G32" i="3"/>
  <c r="G31" i="3"/>
  <c r="G30" i="3"/>
  <c r="G29" i="3"/>
  <c r="G27" i="3" s="1"/>
  <c r="G28" i="3"/>
  <c r="F27" i="3"/>
  <c r="E27" i="3"/>
  <c r="D27" i="3"/>
  <c r="C27" i="3"/>
  <c r="B27" i="3"/>
  <c r="G25" i="3"/>
  <c r="G24" i="3"/>
  <c r="G23" i="3"/>
  <c r="G22" i="3"/>
  <c r="G21" i="3"/>
  <c r="G19" i="3" s="1"/>
  <c r="G20" i="3"/>
  <c r="F19" i="3"/>
  <c r="E19" i="3"/>
  <c r="D19" i="3"/>
  <c r="C19" i="3"/>
  <c r="B19" i="3"/>
  <c r="G18" i="3"/>
  <c r="G17" i="3"/>
  <c r="G16" i="3"/>
  <c r="G15" i="3"/>
  <c r="G14" i="3"/>
  <c r="G13" i="3"/>
  <c r="G12" i="3"/>
  <c r="G11" i="3"/>
  <c r="G10" i="3"/>
  <c r="G9" i="3" s="1"/>
  <c r="F10" i="3"/>
  <c r="E10" i="3"/>
  <c r="D10" i="3"/>
  <c r="D9" i="3" s="1"/>
  <c r="C10" i="3"/>
  <c r="C9" i="3" s="1"/>
  <c r="B10" i="3"/>
  <c r="E9" i="3"/>
  <c r="A5" i="3"/>
  <c r="A2" i="3"/>
  <c r="G27" i="2"/>
  <c r="G26" i="2"/>
  <c r="G25" i="2"/>
  <c r="G24" i="2"/>
  <c r="G23" i="2"/>
  <c r="G22" i="2"/>
  <c r="G21" i="2"/>
  <c r="G20" i="2"/>
  <c r="G19" i="2" s="1"/>
  <c r="F19" i="2"/>
  <c r="E19" i="2"/>
  <c r="D19" i="2"/>
  <c r="C19" i="2"/>
  <c r="B19" i="2"/>
  <c r="G17" i="2"/>
  <c r="G16" i="2"/>
  <c r="G15" i="2"/>
  <c r="G14" i="2"/>
  <c r="G13" i="2"/>
  <c r="G12" i="2"/>
  <c r="G9" i="2" s="1"/>
  <c r="G11" i="2"/>
  <c r="G10" i="2"/>
  <c r="F9" i="2"/>
  <c r="F29" i="2" s="1"/>
  <c r="E9" i="2"/>
  <c r="E29" i="2" s="1"/>
  <c r="D9" i="2"/>
  <c r="D29" i="2" s="1"/>
  <c r="C9" i="2"/>
  <c r="C29" i="2" s="1"/>
  <c r="B9" i="2"/>
  <c r="B29" i="2" s="1"/>
  <c r="A5" i="2"/>
  <c r="A2" i="2"/>
  <c r="G157" i="1"/>
  <c r="G156" i="1"/>
  <c r="G155" i="1"/>
  <c r="G154" i="1"/>
  <c r="G153" i="1"/>
  <c r="G152" i="1"/>
  <c r="G150" i="1" s="1"/>
  <c r="G151" i="1"/>
  <c r="F150" i="1"/>
  <c r="E150" i="1"/>
  <c r="D150" i="1"/>
  <c r="C150" i="1"/>
  <c r="B150" i="1"/>
  <c r="G149" i="1"/>
  <c r="G148" i="1"/>
  <c r="G147" i="1"/>
  <c r="G146" i="1" s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/>
  <c r="G137" i="1" s="1"/>
  <c r="F137" i="1"/>
  <c r="E137" i="1"/>
  <c r="D137" i="1"/>
  <c r="C137" i="1"/>
  <c r="B137" i="1"/>
  <c r="G136" i="1"/>
  <c r="G135" i="1"/>
  <c r="G133" i="1" s="1"/>
  <c r="G134" i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4" i="1"/>
  <c r="G123" i="1" s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G113" i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5" i="1"/>
  <c r="G104" i="1"/>
  <c r="G103" i="1" s="1"/>
  <c r="F103" i="1"/>
  <c r="E103" i="1"/>
  <c r="D103" i="1"/>
  <c r="C103" i="1"/>
  <c r="B103" i="1"/>
  <c r="G102" i="1"/>
  <c r="G101" i="1"/>
  <c r="G100" i="1"/>
  <c r="G99" i="1"/>
  <c r="G98" i="1"/>
  <c r="G97" i="1"/>
  <c r="G96" i="1"/>
  <c r="G95" i="1"/>
  <c r="G93" i="1" s="1"/>
  <c r="G94" i="1"/>
  <c r="F93" i="1"/>
  <c r="E93" i="1"/>
  <c r="E84" i="1" s="1"/>
  <c r="D93" i="1"/>
  <c r="C93" i="1"/>
  <c r="C84" i="1" s="1"/>
  <c r="B93" i="1"/>
  <c r="G92" i="1"/>
  <c r="G91" i="1"/>
  <c r="G90" i="1"/>
  <c r="G89" i="1"/>
  <c r="G88" i="1"/>
  <c r="G87" i="1"/>
  <c r="G86" i="1"/>
  <c r="G85" i="1" s="1"/>
  <c r="F85" i="1"/>
  <c r="F84" i="1" s="1"/>
  <c r="E85" i="1"/>
  <c r="D85" i="1"/>
  <c r="C85" i="1"/>
  <c r="B85" i="1"/>
  <c r="B84" i="1" s="1"/>
  <c r="D84" i="1"/>
  <c r="G82" i="1"/>
  <c r="G81" i="1"/>
  <c r="G80" i="1"/>
  <c r="G79" i="1"/>
  <c r="G78" i="1"/>
  <c r="G77" i="1"/>
  <c r="G75" i="1" s="1"/>
  <c r="G76" i="1"/>
  <c r="F75" i="1"/>
  <c r="E75" i="1"/>
  <c r="D75" i="1"/>
  <c r="C75" i="1"/>
  <c r="B75" i="1"/>
  <c r="G74" i="1"/>
  <c r="G73" i="1"/>
  <c r="G72" i="1"/>
  <c r="G71" i="1" s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 s="1"/>
  <c r="F62" i="1"/>
  <c r="E62" i="1"/>
  <c r="D62" i="1"/>
  <c r="C62" i="1"/>
  <c r="B62" i="1"/>
  <c r="G61" i="1"/>
  <c r="G60" i="1"/>
  <c r="G58" i="1" s="1"/>
  <c r="G59" i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 s="1"/>
  <c r="F48" i="1"/>
  <c r="E48" i="1"/>
  <c r="D48" i="1"/>
  <c r="C48" i="1" s="1"/>
  <c r="B48" i="1"/>
  <c r="G47" i="1"/>
  <c r="G46" i="1"/>
  <c r="G45" i="1"/>
  <c r="G44" i="1"/>
  <c r="G43" i="1"/>
  <c r="G42" i="1"/>
  <c r="G41" i="1"/>
  <c r="G40" i="1"/>
  <c r="G39" i="1"/>
  <c r="G38" i="1"/>
  <c r="F38" i="1"/>
  <c r="E38" i="1"/>
  <c r="D38" i="1"/>
  <c r="C38" i="1"/>
  <c r="B38" i="1"/>
  <c r="G37" i="1"/>
  <c r="G36" i="1"/>
  <c r="G35" i="1"/>
  <c r="G34" i="1"/>
  <c r="G33" i="1"/>
  <c r="G32" i="1"/>
  <c r="G31" i="1"/>
  <c r="G30" i="1"/>
  <c r="G29" i="1"/>
  <c r="G28" i="1" s="1"/>
  <c r="F28" i="1"/>
  <c r="E28" i="1"/>
  <c r="D28" i="1"/>
  <c r="C28" i="1" s="1"/>
  <c r="B28" i="1"/>
  <c r="G27" i="1"/>
  <c r="G26" i="1"/>
  <c r="G25" i="1"/>
  <c r="G24" i="1"/>
  <c r="G23" i="1"/>
  <c r="G22" i="1"/>
  <c r="G21" i="1"/>
  <c r="G20" i="1"/>
  <c r="G18" i="1" s="1"/>
  <c r="G19" i="1"/>
  <c r="F18" i="1"/>
  <c r="E18" i="1"/>
  <c r="E9" i="1" s="1"/>
  <c r="E159" i="1" s="1"/>
  <c r="D18" i="1"/>
  <c r="C18" i="1"/>
  <c r="C9" i="1" s="1"/>
  <c r="C159" i="1" s="1"/>
  <c r="B18" i="1"/>
  <c r="G17" i="1"/>
  <c r="G16" i="1"/>
  <c r="G15" i="1"/>
  <c r="G14" i="1"/>
  <c r="G13" i="1"/>
  <c r="G12" i="1"/>
  <c r="G11" i="1"/>
  <c r="G10" i="1" s="1"/>
  <c r="G9" i="1" s="1"/>
  <c r="F10" i="1"/>
  <c r="F9" i="1" s="1"/>
  <c r="E10" i="1"/>
  <c r="D10" i="1"/>
  <c r="C10" i="1"/>
  <c r="B10" i="1"/>
  <c r="B9" i="1" s="1"/>
  <c r="D9" i="1"/>
  <c r="D159" i="1" s="1"/>
  <c r="A5" i="1"/>
  <c r="A2" i="1"/>
  <c r="G21" i="4" l="1"/>
  <c r="G33" i="4" s="1"/>
  <c r="E33" i="4"/>
  <c r="F33" i="4"/>
  <c r="G77" i="3"/>
  <c r="C77" i="3"/>
  <c r="D77" i="3"/>
  <c r="G29" i="2"/>
  <c r="B159" i="1"/>
  <c r="F159" i="1"/>
  <c r="G84" i="1"/>
  <c r="G159" i="1" s="1"/>
</calcChain>
</file>

<file path=xl/sharedStrings.xml><?xml version="1.0" encoding="utf-8"?>
<sst xmlns="http://schemas.openxmlformats.org/spreadsheetml/2006/main" count="308" uniqueCount="161">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</sst>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0" fontId="2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3" fontId="0" fillId="3" borderId="2" xfId="0" applyNumberFormat="1" applyFill="1" applyBorder="1" applyAlignment="1" applyProtection="1">
      <alignment vertical="center"/>
      <protection locked="0"/>
    </xf>
    <xf numFmtId="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3"/>
    </xf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9"/>
    </xf>
    <xf numFmtId="0" fontId="0" fillId="0" borderId="9" xfId="0" applyFill="1" applyBorder="1" applyAlignment="1" applyProtection="1">
      <alignment vertical="center"/>
      <protection locked="0"/>
    </xf>
    <xf numFmtId="4" fontId="0" fillId="0" borderId="9" xfId="0" applyNumberFormat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2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wrapText="1" indent="9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/>
    </xf>
    <xf numFmtId="0" fontId="0" fillId="0" borderId="12" xfId="0" applyFill="1" applyBorder="1"/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right" vertical="center"/>
      <protection locked="0"/>
    </xf>
    <xf numFmtId="4" fontId="0" fillId="0" borderId="9" xfId="0" applyNumberFormat="1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esktop/INSTITUTO%20MUNICIPAL%20DE%20LAS%20MUJERES/A&#209;O%202018/CONTABILIDAD/CUENTA%20P&#218;BLICA/Cuenta%20P&#250;blica%204to%20Trim%202018/0361_LDF_1804_MLEO_MUJ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INSTITUTO MUNICIPAL DE LAS MUJERES, Gobierno del Estado de Guanajuato (a)</v>
          </cell>
        </row>
        <row r="16">
          <cell r="C16" t="str">
            <v>Del 1 de enero al 31 de diciembre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workbookViewId="0">
      <selection activeCell="A10" sqref="A10"/>
    </sheetView>
  </sheetViews>
  <sheetFormatPr baseColWidth="10" defaultColWidth="10.7109375" defaultRowHeight="0" zeroHeight="1" x14ac:dyDescent="0.3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ht="16.5" x14ac:dyDescent="0.3">
      <c r="A2" s="3" t="str">
        <f>ENTE_PUBLICO_A</f>
        <v>INSTITUTO MUNICIPAL DE LAS MUJERES, Gobierno del Estado de Guanajuato (a)</v>
      </c>
      <c r="B2" s="3"/>
      <c r="C2" s="3"/>
      <c r="D2" s="3"/>
      <c r="E2" s="3"/>
      <c r="F2" s="3"/>
      <c r="G2" s="3"/>
    </row>
    <row r="3" spans="1:7" ht="16.5" x14ac:dyDescent="0.3">
      <c r="A3" s="4" t="s">
        <v>1</v>
      </c>
      <c r="B3" s="4"/>
      <c r="C3" s="4"/>
      <c r="D3" s="4"/>
      <c r="E3" s="4"/>
      <c r="F3" s="4"/>
      <c r="G3" s="4"/>
    </row>
    <row r="4" spans="1:7" ht="16.5" x14ac:dyDescent="0.3">
      <c r="A4" s="4" t="s">
        <v>2</v>
      </c>
      <c r="B4" s="4"/>
      <c r="C4" s="4"/>
      <c r="D4" s="4"/>
      <c r="E4" s="4"/>
      <c r="F4" s="4"/>
      <c r="G4" s="4"/>
    </row>
    <row r="5" spans="1:7" ht="16.5" x14ac:dyDescent="0.3">
      <c r="A5" s="5" t="str">
        <f>TRIMESTRE</f>
        <v>Del 1 de enero al 31 de diciembre de 2018 (b)</v>
      </c>
      <c r="B5" s="5"/>
      <c r="C5" s="5"/>
      <c r="D5" s="5"/>
      <c r="E5" s="5"/>
      <c r="F5" s="5"/>
      <c r="G5" s="5"/>
    </row>
    <row r="6" spans="1:7" ht="16.5" x14ac:dyDescent="0.3">
      <c r="A6" s="6" t="s">
        <v>3</v>
      </c>
      <c r="B6" s="6"/>
      <c r="C6" s="6"/>
      <c r="D6" s="6"/>
      <c r="E6" s="6"/>
      <c r="F6" s="6"/>
      <c r="G6" s="6"/>
    </row>
    <row r="7" spans="1:7" ht="15" customHeight="1" x14ac:dyDescent="0.3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0" x14ac:dyDescent="0.3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ht="16.5" x14ac:dyDescent="0.3">
      <c r="A9" s="10" t="s">
        <v>12</v>
      </c>
      <c r="B9" s="11">
        <f>SUM(B10,B18,B28,B38,B48,B58,B62,B71,B75)</f>
        <v>9554704.1175970603</v>
      </c>
      <c r="C9" s="11">
        <f t="shared" ref="C9:G9" si="0">SUM(C10,C18,C28,C38,C48,C58,C62,C71,C75)</f>
        <v>271739.73999999982</v>
      </c>
      <c r="D9" s="11">
        <f t="shared" si="0"/>
        <v>9826443.8575970586</v>
      </c>
      <c r="E9" s="11">
        <f t="shared" si="0"/>
        <v>9360124.4399999995</v>
      </c>
      <c r="F9" s="11">
        <f t="shared" si="0"/>
        <v>9360124.4399999995</v>
      </c>
      <c r="G9" s="11">
        <f t="shared" si="0"/>
        <v>466319.41759706027</v>
      </c>
    </row>
    <row r="10" spans="1:7" ht="16.5" x14ac:dyDescent="0.3">
      <c r="A10" s="12" t="s">
        <v>13</v>
      </c>
      <c r="B10" s="13">
        <f t="shared" ref="B10:F10" si="1">SUM(B11:B17)</f>
        <v>8520307.8998835497</v>
      </c>
      <c r="C10" s="13">
        <f t="shared" si="1"/>
        <v>48857.279999999795</v>
      </c>
      <c r="D10" s="13">
        <f t="shared" si="1"/>
        <v>8569165.179883549</v>
      </c>
      <c r="E10" s="13">
        <f t="shared" si="1"/>
        <v>8192506.6000000006</v>
      </c>
      <c r="F10" s="13">
        <f t="shared" si="1"/>
        <v>8192506.6000000006</v>
      </c>
      <c r="G10" s="13">
        <f>SUM(G11:G17)</f>
        <v>376658.57988354925</v>
      </c>
    </row>
    <row r="11" spans="1:7" ht="16.5" x14ac:dyDescent="0.3">
      <c r="A11" s="14" t="s">
        <v>14</v>
      </c>
      <c r="B11" s="13">
        <v>3297403.6283999998</v>
      </c>
      <c r="C11" s="13">
        <v>0</v>
      </c>
      <c r="D11" s="15">
        <v>3297403.6283999998</v>
      </c>
      <c r="E11" s="16">
        <v>3186038.35</v>
      </c>
      <c r="F11" s="16">
        <v>3186038.35</v>
      </c>
      <c r="G11" s="13">
        <f>D11-E11</f>
        <v>111365.27839999972</v>
      </c>
    </row>
    <row r="12" spans="1:7" ht="16.5" x14ac:dyDescent="0.3">
      <c r="A12" s="14" t="s">
        <v>15</v>
      </c>
      <c r="B12" s="13">
        <v>3010000</v>
      </c>
      <c r="C12" s="13">
        <v>48857.279999999795</v>
      </c>
      <c r="D12" s="15">
        <v>3058857.28</v>
      </c>
      <c r="E12" s="16">
        <v>2962571.11</v>
      </c>
      <c r="F12" s="16">
        <v>2962571.11</v>
      </c>
      <c r="G12" s="13">
        <f>D12-E12</f>
        <v>96286.169999999925</v>
      </c>
    </row>
    <row r="13" spans="1:7" ht="16.5" x14ac:dyDescent="0.3">
      <c r="A13" s="14" t="s">
        <v>16</v>
      </c>
      <c r="B13" s="13">
        <v>559173.38636624988</v>
      </c>
      <c r="C13" s="13">
        <v>0</v>
      </c>
      <c r="D13" s="15">
        <v>559173.38636624988</v>
      </c>
      <c r="E13" s="16">
        <v>538662.44000000006</v>
      </c>
      <c r="F13" s="16">
        <v>538662.44000000006</v>
      </c>
      <c r="G13" s="13">
        <f t="shared" ref="G13:G17" si="2">D13-E13</f>
        <v>20510.946366249816</v>
      </c>
    </row>
    <row r="14" spans="1:7" ht="16.5" x14ac:dyDescent="0.3">
      <c r="A14" s="14" t="s">
        <v>17</v>
      </c>
      <c r="B14" s="13">
        <v>816000</v>
      </c>
      <c r="C14" s="13">
        <v>0</v>
      </c>
      <c r="D14" s="15">
        <v>816000</v>
      </c>
      <c r="E14" s="16">
        <v>709384.33000000007</v>
      </c>
      <c r="F14" s="16">
        <v>709384.33000000007</v>
      </c>
      <c r="G14" s="13">
        <f t="shared" si="2"/>
        <v>106615.66999999993</v>
      </c>
    </row>
    <row r="15" spans="1:7" ht="16.5" x14ac:dyDescent="0.3">
      <c r="A15" s="14" t="s">
        <v>18</v>
      </c>
      <c r="B15" s="13">
        <v>837730.88511729997</v>
      </c>
      <c r="C15" s="13">
        <v>0</v>
      </c>
      <c r="D15" s="15">
        <v>837730.88511729997</v>
      </c>
      <c r="E15" s="16">
        <v>795850.37000000011</v>
      </c>
      <c r="F15" s="16">
        <v>795850.37000000011</v>
      </c>
      <c r="G15" s="13">
        <f t="shared" si="2"/>
        <v>41880.515117299859</v>
      </c>
    </row>
    <row r="16" spans="1:7" ht="16.5" x14ac:dyDescent="0.3">
      <c r="A16" s="14" t="s">
        <v>19</v>
      </c>
      <c r="B16" s="13">
        <v>0</v>
      </c>
      <c r="C16" s="13">
        <v>0</v>
      </c>
      <c r="D16" s="13">
        <v>0</v>
      </c>
      <c r="E16" s="16">
        <v>0</v>
      </c>
      <c r="F16" s="16">
        <v>0</v>
      </c>
      <c r="G16" s="13">
        <f t="shared" si="2"/>
        <v>0</v>
      </c>
    </row>
    <row r="17" spans="1:7" ht="16.5" x14ac:dyDescent="0.3">
      <c r="A17" s="14" t="s">
        <v>20</v>
      </c>
      <c r="B17" s="13">
        <v>0</v>
      </c>
      <c r="C17" s="13">
        <v>0</v>
      </c>
      <c r="D17" s="13">
        <v>0</v>
      </c>
      <c r="E17" s="16">
        <v>0</v>
      </c>
      <c r="F17" s="16">
        <v>0</v>
      </c>
      <c r="G17" s="13">
        <f t="shared" si="2"/>
        <v>0</v>
      </c>
    </row>
    <row r="18" spans="1:7" ht="16.5" x14ac:dyDescent="0.3">
      <c r="A18" s="12" t="s">
        <v>21</v>
      </c>
      <c r="B18" s="13">
        <f>SUM(B19:B27)</f>
        <v>112500</v>
      </c>
      <c r="C18" s="13">
        <f t="shared" ref="C18:C38" si="3">+D18-B18</f>
        <v>59009.200000000012</v>
      </c>
      <c r="D18" s="13">
        <f t="shared" ref="D18:F18" si="4">SUM(D19:D27)</f>
        <v>171509.2</v>
      </c>
      <c r="E18" s="13">
        <f t="shared" si="4"/>
        <v>161641.21</v>
      </c>
      <c r="F18" s="13">
        <f t="shared" si="4"/>
        <v>161641.21</v>
      </c>
      <c r="G18" s="13">
        <f>SUM(G19:G27)</f>
        <v>9867.9899999999907</v>
      </c>
    </row>
    <row r="19" spans="1:7" ht="16.5" x14ac:dyDescent="0.3">
      <c r="A19" s="14" t="s">
        <v>22</v>
      </c>
      <c r="B19" s="13">
        <v>54500</v>
      </c>
      <c r="C19" s="13">
        <v>46632.2</v>
      </c>
      <c r="D19" s="15">
        <v>101132.2</v>
      </c>
      <c r="E19" s="16">
        <v>100082.6</v>
      </c>
      <c r="F19" s="16">
        <v>100082.6</v>
      </c>
      <c r="G19" s="13">
        <f>D19-E19</f>
        <v>1049.5999999999913</v>
      </c>
    </row>
    <row r="20" spans="1:7" ht="16.5" x14ac:dyDescent="0.3">
      <c r="A20" s="14" t="s">
        <v>23</v>
      </c>
      <c r="B20" s="13">
        <v>9000</v>
      </c>
      <c r="C20" s="13">
        <v>-8500</v>
      </c>
      <c r="D20" s="15">
        <v>500</v>
      </c>
      <c r="E20" s="16">
        <v>0</v>
      </c>
      <c r="F20" s="16">
        <v>0</v>
      </c>
      <c r="G20" s="13">
        <f t="shared" ref="G20:G27" si="5">D20-E20</f>
        <v>500</v>
      </c>
    </row>
    <row r="21" spans="1:7" ht="16.5" x14ac:dyDescent="0.3">
      <c r="A21" s="14" t="s">
        <v>24</v>
      </c>
      <c r="B21" s="13">
        <v>0</v>
      </c>
      <c r="C21" s="13">
        <v>0</v>
      </c>
      <c r="D21" s="13">
        <v>0</v>
      </c>
      <c r="E21" s="16">
        <v>0</v>
      </c>
      <c r="F21" s="16">
        <v>0</v>
      </c>
      <c r="G21" s="13">
        <f t="shared" si="5"/>
        <v>0</v>
      </c>
    </row>
    <row r="22" spans="1:7" ht="16.5" x14ac:dyDescent="0.3">
      <c r="A22" s="14" t="s">
        <v>25</v>
      </c>
      <c r="B22" s="13">
        <v>1500</v>
      </c>
      <c r="C22" s="13">
        <v>15293</v>
      </c>
      <c r="D22" s="15">
        <v>16793</v>
      </c>
      <c r="E22" s="16">
        <v>14394.29</v>
      </c>
      <c r="F22" s="16">
        <v>14394.29</v>
      </c>
      <c r="G22" s="13">
        <f t="shared" si="5"/>
        <v>2398.7099999999991</v>
      </c>
    </row>
    <row r="23" spans="1:7" ht="16.5" x14ac:dyDescent="0.3">
      <c r="A23" s="14" t="s">
        <v>26</v>
      </c>
      <c r="B23" s="13">
        <v>0</v>
      </c>
      <c r="C23" s="13">
        <v>0</v>
      </c>
      <c r="D23" s="13">
        <v>0</v>
      </c>
      <c r="E23" s="16">
        <v>0</v>
      </c>
      <c r="F23" s="16">
        <v>0</v>
      </c>
      <c r="G23" s="13">
        <f t="shared" si="5"/>
        <v>0</v>
      </c>
    </row>
    <row r="24" spans="1:7" ht="16.5" x14ac:dyDescent="0.3">
      <c r="A24" s="14" t="s">
        <v>27</v>
      </c>
      <c r="B24" s="13">
        <v>37500</v>
      </c>
      <c r="C24" s="13">
        <v>5501</v>
      </c>
      <c r="D24" s="15">
        <v>43001</v>
      </c>
      <c r="E24" s="16">
        <v>43000.67</v>
      </c>
      <c r="F24" s="16">
        <v>43000.67</v>
      </c>
      <c r="G24" s="13">
        <f t="shared" si="5"/>
        <v>0.33000000000174623</v>
      </c>
    </row>
    <row r="25" spans="1:7" ht="16.5" x14ac:dyDescent="0.3">
      <c r="A25" s="14" t="s">
        <v>28</v>
      </c>
      <c r="B25" s="13"/>
      <c r="C25" s="13">
        <v>0</v>
      </c>
      <c r="D25" s="13"/>
      <c r="E25" s="16"/>
      <c r="F25" s="16"/>
      <c r="G25" s="13">
        <f t="shared" si="5"/>
        <v>0</v>
      </c>
    </row>
    <row r="26" spans="1:7" ht="16.5" x14ac:dyDescent="0.3">
      <c r="A26" s="14" t="s">
        <v>29</v>
      </c>
      <c r="B26" s="13"/>
      <c r="C26" s="13">
        <v>0</v>
      </c>
      <c r="D26" s="13"/>
      <c r="E26" s="16"/>
      <c r="F26" s="16"/>
      <c r="G26" s="13">
        <f t="shared" si="5"/>
        <v>0</v>
      </c>
    </row>
    <row r="27" spans="1:7" ht="16.5" x14ac:dyDescent="0.3">
      <c r="A27" s="14" t="s">
        <v>30</v>
      </c>
      <c r="B27" s="13">
        <v>10000</v>
      </c>
      <c r="C27" s="13">
        <v>83</v>
      </c>
      <c r="D27" s="15">
        <v>10083</v>
      </c>
      <c r="E27" s="16">
        <v>4163.6500000000005</v>
      </c>
      <c r="F27" s="16">
        <v>4163.6500000000005</v>
      </c>
      <c r="G27" s="13">
        <f t="shared" si="5"/>
        <v>5919.3499999999995</v>
      </c>
    </row>
    <row r="28" spans="1:7" ht="16.5" x14ac:dyDescent="0.3">
      <c r="A28" s="12" t="s">
        <v>31</v>
      </c>
      <c r="B28" s="13">
        <f>SUM(B29:B37)</f>
        <v>900396.21771351097</v>
      </c>
      <c r="C28" s="13">
        <f t="shared" si="3"/>
        <v>129293.26000000001</v>
      </c>
      <c r="D28" s="13">
        <f t="shared" ref="D28:G28" si="6">SUM(D29:D37)</f>
        <v>1029689.477713511</v>
      </c>
      <c r="E28" s="13">
        <f t="shared" si="6"/>
        <v>951282.35000000009</v>
      </c>
      <c r="F28" s="13">
        <f t="shared" si="6"/>
        <v>951282.35000000009</v>
      </c>
      <c r="G28" s="13">
        <f t="shared" si="6"/>
        <v>78407.127713511029</v>
      </c>
    </row>
    <row r="29" spans="1:7" ht="16.5" x14ac:dyDescent="0.3">
      <c r="A29" s="14" t="s">
        <v>32</v>
      </c>
      <c r="B29" s="13">
        <v>88000</v>
      </c>
      <c r="C29" s="13">
        <v>-14849</v>
      </c>
      <c r="D29" s="15">
        <v>73151</v>
      </c>
      <c r="E29" s="16">
        <v>71898.859999999986</v>
      </c>
      <c r="F29" s="16">
        <v>71898.859999999986</v>
      </c>
      <c r="G29" s="13">
        <f>D29-E29</f>
        <v>1252.140000000014</v>
      </c>
    </row>
    <row r="30" spans="1:7" ht="16.5" x14ac:dyDescent="0.3">
      <c r="A30" s="14" t="s">
        <v>33</v>
      </c>
      <c r="B30" s="13">
        <v>5000</v>
      </c>
      <c r="C30" s="13">
        <v>8000</v>
      </c>
      <c r="D30" s="15">
        <v>13000</v>
      </c>
      <c r="E30" s="16">
        <v>12876</v>
      </c>
      <c r="F30" s="16">
        <v>12876</v>
      </c>
      <c r="G30" s="13">
        <f t="shared" ref="G30:G37" si="7">D30-E30</f>
        <v>124</v>
      </c>
    </row>
    <row r="31" spans="1:7" ht="16.5" x14ac:dyDescent="0.3">
      <c r="A31" s="14" t="s">
        <v>34</v>
      </c>
      <c r="B31" s="13">
        <v>394900</v>
      </c>
      <c r="C31" s="13">
        <v>-8133</v>
      </c>
      <c r="D31" s="15">
        <v>386767</v>
      </c>
      <c r="E31" s="16">
        <v>380254.52</v>
      </c>
      <c r="F31" s="16">
        <v>380254.52</v>
      </c>
      <c r="G31" s="13">
        <f t="shared" si="7"/>
        <v>6512.4799999999814</v>
      </c>
    </row>
    <row r="32" spans="1:7" ht="16.5" x14ac:dyDescent="0.3">
      <c r="A32" s="14" t="s">
        <v>35</v>
      </c>
      <c r="B32" s="13">
        <v>31000</v>
      </c>
      <c r="C32" s="13">
        <v>-1273</v>
      </c>
      <c r="D32" s="15">
        <v>29727</v>
      </c>
      <c r="E32" s="16">
        <v>27731.71</v>
      </c>
      <c r="F32" s="16">
        <v>27731.71</v>
      </c>
      <c r="G32" s="13">
        <f t="shared" si="7"/>
        <v>1995.2900000000009</v>
      </c>
    </row>
    <row r="33" spans="1:7" ht="16.5" x14ac:dyDescent="0.3">
      <c r="A33" s="14" t="s">
        <v>36</v>
      </c>
      <c r="B33" s="13">
        <v>41500</v>
      </c>
      <c r="C33" s="13">
        <v>500</v>
      </c>
      <c r="D33" s="15">
        <v>42000</v>
      </c>
      <c r="E33" s="16">
        <v>28969.75</v>
      </c>
      <c r="F33" s="16">
        <v>28969.75</v>
      </c>
      <c r="G33" s="13">
        <f t="shared" si="7"/>
        <v>13030.25</v>
      </c>
    </row>
    <row r="34" spans="1:7" ht="16.5" x14ac:dyDescent="0.3">
      <c r="A34" s="14" t="s">
        <v>37</v>
      </c>
      <c r="B34" s="13">
        <v>116000</v>
      </c>
      <c r="C34" s="13">
        <v>141004.72</v>
      </c>
      <c r="D34" s="15">
        <v>257004.72</v>
      </c>
      <c r="E34" s="16">
        <v>239504.74</v>
      </c>
      <c r="F34" s="16">
        <v>239504.74</v>
      </c>
      <c r="G34" s="13">
        <f t="shared" si="7"/>
        <v>17499.98000000001</v>
      </c>
    </row>
    <row r="35" spans="1:7" ht="16.5" x14ac:dyDescent="0.3">
      <c r="A35" s="14" t="s">
        <v>38</v>
      </c>
      <c r="B35" s="13">
        <v>9500</v>
      </c>
      <c r="C35" s="13">
        <v>54509</v>
      </c>
      <c r="D35" s="15">
        <v>64009</v>
      </c>
      <c r="E35" s="16">
        <v>41154.800000000003</v>
      </c>
      <c r="F35" s="16">
        <v>41154.800000000003</v>
      </c>
      <c r="G35" s="13">
        <f t="shared" si="7"/>
        <v>22854.199999999997</v>
      </c>
    </row>
    <row r="36" spans="1:7" ht="16.5" x14ac:dyDescent="0.3">
      <c r="A36" s="14" t="s">
        <v>39</v>
      </c>
      <c r="B36" s="13">
        <v>130910</v>
      </c>
      <c r="C36" s="13">
        <v>-50465.459999999992</v>
      </c>
      <c r="D36" s="15">
        <v>80444.540000000008</v>
      </c>
      <c r="E36" s="16">
        <v>70148.490000000005</v>
      </c>
      <c r="F36" s="16">
        <v>70148.490000000005</v>
      </c>
      <c r="G36" s="13">
        <f t="shared" si="7"/>
        <v>10296.050000000003</v>
      </c>
    </row>
    <row r="37" spans="1:7" ht="16.5" x14ac:dyDescent="0.3">
      <c r="A37" s="14" t="s">
        <v>40</v>
      </c>
      <c r="B37" s="13">
        <v>83586.217713511011</v>
      </c>
      <c r="C37" s="13">
        <v>0</v>
      </c>
      <c r="D37" s="15">
        <v>83586.217713511011</v>
      </c>
      <c r="E37" s="16">
        <v>78743.48</v>
      </c>
      <c r="F37" s="16">
        <v>78743.48</v>
      </c>
      <c r="G37" s="13">
        <f t="shared" si="7"/>
        <v>4842.7377135110146</v>
      </c>
    </row>
    <row r="38" spans="1:7" ht="16.5" x14ac:dyDescent="0.3">
      <c r="A38" s="12" t="s">
        <v>41</v>
      </c>
      <c r="B38" s="13">
        <f>SUM(B39:B47)</f>
        <v>0</v>
      </c>
      <c r="C38" s="13">
        <f t="shared" si="3"/>
        <v>951</v>
      </c>
      <c r="D38" s="13">
        <f t="shared" ref="D38:G38" si="8">SUM(D39:D47)</f>
        <v>951</v>
      </c>
      <c r="E38" s="13">
        <f t="shared" si="8"/>
        <v>0</v>
      </c>
      <c r="F38" s="13">
        <f t="shared" si="8"/>
        <v>0</v>
      </c>
      <c r="G38" s="13">
        <f t="shared" si="8"/>
        <v>951</v>
      </c>
    </row>
    <row r="39" spans="1:7" ht="16.5" x14ac:dyDescent="0.3">
      <c r="A39" s="14" t="s">
        <v>42</v>
      </c>
      <c r="B39" s="13"/>
      <c r="C39" s="13"/>
      <c r="D39" s="13"/>
      <c r="E39" s="13"/>
      <c r="F39" s="13"/>
      <c r="G39" s="13">
        <f>D39-E39</f>
        <v>0</v>
      </c>
    </row>
    <row r="40" spans="1:7" ht="16.5" x14ac:dyDescent="0.3">
      <c r="A40" s="14" t="s">
        <v>43</v>
      </c>
      <c r="B40" s="13"/>
      <c r="C40" s="13"/>
      <c r="D40" s="13"/>
      <c r="E40" s="13"/>
      <c r="F40" s="13"/>
      <c r="G40" s="13">
        <f t="shared" ref="G40:G47" si="9">D40-E40</f>
        <v>0</v>
      </c>
    </row>
    <row r="41" spans="1:7" ht="16.5" x14ac:dyDescent="0.3">
      <c r="A41" s="14" t="s">
        <v>44</v>
      </c>
      <c r="B41" s="13"/>
      <c r="C41" s="13"/>
      <c r="D41" s="13"/>
      <c r="E41" s="13"/>
      <c r="F41" s="13"/>
      <c r="G41" s="13">
        <f t="shared" si="9"/>
        <v>0</v>
      </c>
    </row>
    <row r="42" spans="1:7" ht="16.5" x14ac:dyDescent="0.3">
      <c r="A42" s="14" t="s">
        <v>45</v>
      </c>
      <c r="B42" s="13"/>
      <c r="C42" s="13">
        <v>951</v>
      </c>
      <c r="D42" s="13">
        <v>951</v>
      </c>
      <c r="E42" s="13"/>
      <c r="F42" s="13"/>
      <c r="G42" s="13">
        <f t="shared" si="9"/>
        <v>951</v>
      </c>
    </row>
    <row r="43" spans="1:7" ht="16.5" x14ac:dyDescent="0.3">
      <c r="A43" s="14" t="s">
        <v>46</v>
      </c>
      <c r="B43" s="13"/>
      <c r="C43" s="13"/>
      <c r="D43" s="13"/>
      <c r="E43" s="13"/>
      <c r="F43" s="13"/>
      <c r="G43" s="13">
        <f t="shared" si="9"/>
        <v>0</v>
      </c>
    </row>
    <row r="44" spans="1:7" ht="16.5" x14ac:dyDescent="0.3">
      <c r="A44" s="14" t="s">
        <v>47</v>
      </c>
      <c r="B44" s="13"/>
      <c r="C44" s="13"/>
      <c r="D44" s="13"/>
      <c r="E44" s="13"/>
      <c r="F44" s="13"/>
      <c r="G44" s="13">
        <f t="shared" si="9"/>
        <v>0</v>
      </c>
    </row>
    <row r="45" spans="1:7" ht="16.5" x14ac:dyDescent="0.3">
      <c r="A45" s="14" t="s">
        <v>48</v>
      </c>
      <c r="B45" s="13"/>
      <c r="C45" s="13"/>
      <c r="D45" s="13"/>
      <c r="E45" s="13"/>
      <c r="F45" s="13"/>
      <c r="G45" s="13">
        <f t="shared" si="9"/>
        <v>0</v>
      </c>
    </row>
    <row r="46" spans="1:7" ht="16.5" x14ac:dyDescent="0.3">
      <c r="A46" s="14" t="s">
        <v>49</v>
      </c>
      <c r="B46" s="13"/>
      <c r="C46" s="13"/>
      <c r="D46" s="13"/>
      <c r="E46" s="13"/>
      <c r="F46" s="13"/>
      <c r="G46" s="13">
        <f t="shared" si="9"/>
        <v>0</v>
      </c>
    </row>
    <row r="47" spans="1:7" ht="16.5" x14ac:dyDescent="0.3">
      <c r="A47" s="14" t="s">
        <v>50</v>
      </c>
      <c r="B47" s="13"/>
      <c r="C47" s="13"/>
      <c r="D47" s="13"/>
      <c r="E47" s="13"/>
      <c r="F47" s="13"/>
      <c r="G47" s="13">
        <f t="shared" si="9"/>
        <v>0</v>
      </c>
    </row>
    <row r="48" spans="1:7" ht="16.5" x14ac:dyDescent="0.3">
      <c r="A48" s="12" t="s">
        <v>51</v>
      </c>
      <c r="B48" s="13">
        <f>SUM(B49:B57)</f>
        <v>21500</v>
      </c>
      <c r="C48" s="13">
        <f t="shared" ref="C48" si="10">+D48-B48</f>
        <v>33629</v>
      </c>
      <c r="D48" s="13">
        <f t="shared" ref="D48:G48" si="11">SUM(D49:D57)</f>
        <v>55129</v>
      </c>
      <c r="E48" s="13">
        <f t="shared" si="11"/>
        <v>54694.28</v>
      </c>
      <c r="F48" s="13">
        <f t="shared" si="11"/>
        <v>54694.28</v>
      </c>
      <c r="G48" s="13">
        <f t="shared" si="11"/>
        <v>434.72000000000298</v>
      </c>
    </row>
    <row r="49" spans="1:7" ht="16.5" x14ac:dyDescent="0.3">
      <c r="A49" s="14" t="s">
        <v>52</v>
      </c>
      <c r="B49" s="13">
        <v>5000</v>
      </c>
      <c r="C49" s="13">
        <v>22807</v>
      </c>
      <c r="D49" s="15">
        <v>27807</v>
      </c>
      <c r="E49" s="16">
        <v>27371.879999999997</v>
      </c>
      <c r="F49" s="16">
        <v>27371.879999999997</v>
      </c>
      <c r="G49" s="13">
        <f>D49-E49</f>
        <v>435.12000000000262</v>
      </c>
    </row>
    <row r="50" spans="1:7" ht="16.5" x14ac:dyDescent="0.3">
      <c r="A50" s="14" t="s">
        <v>53</v>
      </c>
      <c r="B50" s="13">
        <v>3500</v>
      </c>
      <c r="C50" s="13">
        <v>-120</v>
      </c>
      <c r="D50" s="15">
        <v>3380</v>
      </c>
      <c r="E50" s="16">
        <v>3380</v>
      </c>
      <c r="F50" s="16">
        <v>3380</v>
      </c>
      <c r="G50" s="13">
        <f t="shared" ref="G50:G57" si="12">D50-E50</f>
        <v>0</v>
      </c>
    </row>
    <row r="51" spans="1:7" ht="16.5" x14ac:dyDescent="0.3">
      <c r="A51" s="14" t="s">
        <v>54</v>
      </c>
      <c r="B51" s="13">
        <v>0</v>
      </c>
      <c r="C51" s="13">
        <v>0</v>
      </c>
      <c r="D51" s="13">
        <v>0</v>
      </c>
      <c r="E51" s="16">
        <v>0</v>
      </c>
      <c r="F51" s="16">
        <v>0</v>
      </c>
      <c r="G51" s="13">
        <f t="shared" si="12"/>
        <v>0</v>
      </c>
    </row>
    <row r="52" spans="1:7" ht="16.5" x14ac:dyDescent="0.3">
      <c r="A52" s="14" t="s">
        <v>55</v>
      </c>
      <c r="B52" s="13">
        <v>0</v>
      </c>
      <c r="C52" s="13">
        <v>0</v>
      </c>
      <c r="D52" s="13">
        <v>0</v>
      </c>
      <c r="E52" s="16">
        <v>0</v>
      </c>
      <c r="F52" s="16">
        <v>0</v>
      </c>
      <c r="G52" s="13">
        <f t="shared" si="12"/>
        <v>0</v>
      </c>
    </row>
    <row r="53" spans="1:7" ht="16.5" x14ac:dyDescent="0.3">
      <c r="A53" s="14" t="s">
        <v>56</v>
      </c>
      <c r="B53" s="13"/>
      <c r="C53" s="13">
        <v>0</v>
      </c>
      <c r="D53" s="13"/>
      <c r="E53" s="16"/>
      <c r="F53" s="16"/>
      <c r="G53" s="13">
        <f t="shared" si="12"/>
        <v>0</v>
      </c>
    </row>
    <row r="54" spans="1:7" ht="16.5" x14ac:dyDescent="0.3">
      <c r="A54" s="14" t="s">
        <v>57</v>
      </c>
      <c r="B54" s="13">
        <v>0</v>
      </c>
      <c r="C54" s="13">
        <v>8932</v>
      </c>
      <c r="D54" s="15">
        <v>8932</v>
      </c>
      <c r="E54" s="16">
        <v>8932</v>
      </c>
      <c r="F54" s="16">
        <v>8932</v>
      </c>
      <c r="G54" s="13">
        <f t="shared" si="12"/>
        <v>0</v>
      </c>
    </row>
    <row r="55" spans="1:7" ht="16.5" x14ac:dyDescent="0.3">
      <c r="A55" s="14" t="s">
        <v>58</v>
      </c>
      <c r="B55" s="13"/>
      <c r="C55" s="13">
        <v>0</v>
      </c>
      <c r="D55" s="13"/>
      <c r="E55" s="16"/>
      <c r="F55" s="16"/>
      <c r="G55" s="13">
        <f t="shared" si="12"/>
        <v>0</v>
      </c>
    </row>
    <row r="56" spans="1:7" ht="16.5" x14ac:dyDescent="0.3">
      <c r="A56" s="14" t="s">
        <v>59</v>
      </c>
      <c r="B56" s="13"/>
      <c r="C56" s="13">
        <v>0</v>
      </c>
      <c r="D56" s="13"/>
      <c r="E56" s="16"/>
      <c r="F56" s="16"/>
      <c r="G56" s="13">
        <f t="shared" si="12"/>
        <v>0</v>
      </c>
    </row>
    <row r="57" spans="1:7" ht="16.5" x14ac:dyDescent="0.3">
      <c r="A57" s="14" t="s">
        <v>60</v>
      </c>
      <c r="B57" s="13">
        <v>13000</v>
      </c>
      <c r="C57" s="13">
        <v>2010</v>
      </c>
      <c r="D57" s="15">
        <v>15010</v>
      </c>
      <c r="E57" s="16">
        <v>15010.4</v>
      </c>
      <c r="F57" s="16">
        <v>15010.4</v>
      </c>
      <c r="G57" s="13">
        <f t="shared" si="12"/>
        <v>-0.3999999999996362</v>
      </c>
    </row>
    <row r="58" spans="1:7" ht="16.5" x14ac:dyDescent="0.3">
      <c r="A58" s="12" t="s">
        <v>61</v>
      </c>
      <c r="B58" s="13">
        <f>SUM(B59:B61)</f>
        <v>0</v>
      </c>
      <c r="C58" s="13">
        <f t="shared" ref="C58" si="13">+D58-B58</f>
        <v>0</v>
      </c>
      <c r="D58" s="13">
        <f t="shared" ref="D58:G58" si="14">SUM(D59:D61)</f>
        <v>0</v>
      </c>
      <c r="E58" s="13">
        <f t="shared" si="14"/>
        <v>0</v>
      </c>
      <c r="F58" s="13">
        <f t="shared" si="14"/>
        <v>0</v>
      </c>
      <c r="G58" s="13">
        <f t="shared" si="14"/>
        <v>0</v>
      </c>
    </row>
    <row r="59" spans="1:7" ht="16.5" x14ac:dyDescent="0.3">
      <c r="A59" s="14" t="s">
        <v>62</v>
      </c>
      <c r="B59" s="13"/>
      <c r="C59" s="13"/>
      <c r="D59" s="13"/>
      <c r="E59" s="13"/>
      <c r="F59" s="13"/>
      <c r="G59" s="13">
        <f>D59-E59</f>
        <v>0</v>
      </c>
    </row>
    <row r="60" spans="1:7" ht="16.5" x14ac:dyDescent="0.3">
      <c r="A60" s="14" t="s">
        <v>63</v>
      </c>
      <c r="B60" s="13"/>
      <c r="C60" s="13"/>
      <c r="D60" s="13"/>
      <c r="E60" s="13"/>
      <c r="F60" s="13"/>
      <c r="G60" s="13">
        <f t="shared" ref="G60:G61" si="15">D60-E60</f>
        <v>0</v>
      </c>
    </row>
    <row r="61" spans="1:7" ht="16.5" x14ac:dyDescent="0.3">
      <c r="A61" s="14" t="s">
        <v>64</v>
      </c>
      <c r="B61" s="13"/>
      <c r="C61" s="13"/>
      <c r="D61" s="13"/>
      <c r="E61" s="13"/>
      <c r="F61" s="13"/>
      <c r="G61" s="13">
        <f t="shared" si="15"/>
        <v>0</v>
      </c>
    </row>
    <row r="62" spans="1:7" ht="16.5" x14ac:dyDescent="0.3">
      <c r="A62" s="12" t="s">
        <v>65</v>
      </c>
      <c r="B62" s="13">
        <f>SUM(B63:B67,B69:B70)</f>
        <v>0</v>
      </c>
      <c r="C62" s="13">
        <f t="shared" ref="C62:G62" si="16">SUM(C63:C67,C69:C70)</f>
        <v>0</v>
      </c>
      <c r="D62" s="13">
        <f t="shared" si="16"/>
        <v>0</v>
      </c>
      <c r="E62" s="13">
        <f t="shared" si="16"/>
        <v>0</v>
      </c>
      <c r="F62" s="13">
        <f t="shared" si="16"/>
        <v>0</v>
      </c>
      <c r="G62" s="13">
        <f t="shared" si="16"/>
        <v>0</v>
      </c>
    </row>
    <row r="63" spans="1:7" ht="16.5" x14ac:dyDescent="0.3">
      <c r="A63" s="14" t="s">
        <v>66</v>
      </c>
      <c r="B63" s="13"/>
      <c r="C63" s="13"/>
      <c r="D63" s="13"/>
      <c r="E63" s="13"/>
      <c r="F63" s="13"/>
      <c r="G63" s="13">
        <f>D63-E63</f>
        <v>0</v>
      </c>
    </row>
    <row r="64" spans="1:7" ht="16.5" x14ac:dyDescent="0.3">
      <c r="A64" s="14" t="s">
        <v>67</v>
      </c>
      <c r="B64" s="13"/>
      <c r="C64" s="13"/>
      <c r="D64" s="13"/>
      <c r="E64" s="13"/>
      <c r="F64" s="13"/>
      <c r="G64" s="13">
        <f t="shared" ref="G64:G70" si="17">D64-E64</f>
        <v>0</v>
      </c>
    </row>
    <row r="65" spans="1:7" ht="16.5" x14ac:dyDescent="0.3">
      <c r="A65" s="14" t="s">
        <v>68</v>
      </c>
      <c r="B65" s="13"/>
      <c r="C65" s="13"/>
      <c r="D65" s="13"/>
      <c r="E65" s="13"/>
      <c r="F65" s="13"/>
      <c r="G65" s="13">
        <f t="shared" si="17"/>
        <v>0</v>
      </c>
    </row>
    <row r="66" spans="1:7" ht="16.5" x14ac:dyDescent="0.3">
      <c r="A66" s="14" t="s">
        <v>69</v>
      </c>
      <c r="B66" s="13"/>
      <c r="C66" s="13"/>
      <c r="D66" s="13"/>
      <c r="E66" s="13"/>
      <c r="F66" s="13"/>
      <c r="G66" s="13">
        <f t="shared" si="17"/>
        <v>0</v>
      </c>
    </row>
    <row r="67" spans="1:7" ht="16.5" x14ac:dyDescent="0.3">
      <c r="A67" s="14" t="s">
        <v>70</v>
      </c>
      <c r="B67" s="13"/>
      <c r="C67" s="13"/>
      <c r="D67" s="13"/>
      <c r="E67" s="13"/>
      <c r="F67" s="13"/>
      <c r="G67" s="13">
        <f t="shared" si="17"/>
        <v>0</v>
      </c>
    </row>
    <row r="68" spans="1:7" ht="16.5" x14ac:dyDescent="0.3">
      <c r="A68" s="14" t="s">
        <v>71</v>
      </c>
      <c r="B68" s="13"/>
      <c r="C68" s="13"/>
      <c r="D68" s="13"/>
      <c r="E68" s="13"/>
      <c r="F68" s="13"/>
      <c r="G68" s="13">
        <f t="shared" si="17"/>
        <v>0</v>
      </c>
    </row>
    <row r="69" spans="1:7" ht="16.5" x14ac:dyDescent="0.3">
      <c r="A69" s="14" t="s">
        <v>72</v>
      </c>
      <c r="B69" s="13"/>
      <c r="C69" s="13"/>
      <c r="D69" s="13"/>
      <c r="E69" s="13"/>
      <c r="F69" s="13"/>
      <c r="G69" s="13">
        <f t="shared" si="17"/>
        <v>0</v>
      </c>
    </row>
    <row r="70" spans="1:7" ht="16.5" x14ac:dyDescent="0.3">
      <c r="A70" s="14" t="s">
        <v>73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f t="shared" si="17"/>
        <v>0</v>
      </c>
    </row>
    <row r="71" spans="1:7" ht="16.5" x14ac:dyDescent="0.3">
      <c r="A71" s="12" t="s">
        <v>74</v>
      </c>
      <c r="B71" s="13">
        <f>SUM(B72:B74)</f>
        <v>0</v>
      </c>
      <c r="C71" s="13">
        <f t="shared" ref="C71:G71" si="18">SUM(C72:C74)</f>
        <v>0</v>
      </c>
      <c r="D71" s="13">
        <f t="shared" si="18"/>
        <v>0</v>
      </c>
      <c r="E71" s="13">
        <f t="shared" si="18"/>
        <v>0</v>
      </c>
      <c r="F71" s="13">
        <f t="shared" si="18"/>
        <v>0</v>
      </c>
      <c r="G71" s="13">
        <f t="shared" si="18"/>
        <v>0</v>
      </c>
    </row>
    <row r="72" spans="1:7" ht="16.5" x14ac:dyDescent="0.3">
      <c r="A72" s="14" t="s">
        <v>75</v>
      </c>
      <c r="B72" s="13"/>
      <c r="C72" s="13"/>
      <c r="D72" s="13"/>
      <c r="E72" s="13"/>
      <c r="F72" s="13"/>
      <c r="G72" s="13">
        <f>D72-E72</f>
        <v>0</v>
      </c>
    </row>
    <row r="73" spans="1:7" ht="16.5" x14ac:dyDescent="0.3">
      <c r="A73" s="14" t="s">
        <v>76</v>
      </c>
      <c r="B73" s="13"/>
      <c r="C73" s="13"/>
      <c r="D73" s="13"/>
      <c r="E73" s="13"/>
      <c r="F73" s="13"/>
      <c r="G73" s="13">
        <f t="shared" ref="G73:G74" si="19">D73-E73</f>
        <v>0</v>
      </c>
    </row>
    <row r="74" spans="1:7" ht="16.5" x14ac:dyDescent="0.3">
      <c r="A74" s="14" t="s">
        <v>77</v>
      </c>
      <c r="B74" s="13"/>
      <c r="C74" s="13"/>
      <c r="D74" s="13"/>
      <c r="E74" s="13"/>
      <c r="F74" s="13"/>
      <c r="G74" s="13">
        <f t="shared" si="19"/>
        <v>0</v>
      </c>
    </row>
    <row r="75" spans="1:7" ht="16.5" x14ac:dyDescent="0.3">
      <c r="A75" s="12" t="s">
        <v>78</v>
      </c>
      <c r="B75" s="13">
        <f>SUM(B76:B82)</f>
        <v>0</v>
      </c>
      <c r="C75" s="13">
        <f t="shared" ref="C75:G75" si="20">SUM(C76:C82)</f>
        <v>0</v>
      </c>
      <c r="D75" s="13">
        <f t="shared" si="20"/>
        <v>0</v>
      </c>
      <c r="E75" s="13">
        <f t="shared" si="20"/>
        <v>0</v>
      </c>
      <c r="F75" s="13">
        <f t="shared" si="20"/>
        <v>0</v>
      </c>
      <c r="G75" s="13">
        <f t="shared" si="20"/>
        <v>0</v>
      </c>
    </row>
    <row r="76" spans="1:7" ht="16.5" x14ac:dyDescent="0.3">
      <c r="A76" s="14" t="s">
        <v>79</v>
      </c>
      <c r="B76" s="13"/>
      <c r="C76" s="13"/>
      <c r="D76" s="13"/>
      <c r="E76" s="13"/>
      <c r="F76" s="13"/>
      <c r="G76" s="13">
        <f>D76-E76</f>
        <v>0</v>
      </c>
    </row>
    <row r="77" spans="1:7" ht="16.5" x14ac:dyDescent="0.3">
      <c r="A77" s="14" t="s">
        <v>80</v>
      </c>
      <c r="B77" s="13"/>
      <c r="C77" s="13"/>
      <c r="D77" s="13"/>
      <c r="E77" s="13"/>
      <c r="F77" s="13"/>
      <c r="G77" s="13">
        <f t="shared" ref="G77:G82" si="21">D77-E77</f>
        <v>0</v>
      </c>
    </row>
    <row r="78" spans="1:7" ht="16.5" x14ac:dyDescent="0.3">
      <c r="A78" s="14" t="s">
        <v>81</v>
      </c>
      <c r="B78" s="13"/>
      <c r="C78" s="13"/>
      <c r="D78" s="13"/>
      <c r="E78" s="13"/>
      <c r="F78" s="13"/>
      <c r="G78" s="13">
        <f t="shared" si="21"/>
        <v>0</v>
      </c>
    </row>
    <row r="79" spans="1:7" ht="16.5" x14ac:dyDescent="0.3">
      <c r="A79" s="14" t="s">
        <v>82</v>
      </c>
      <c r="B79" s="13"/>
      <c r="C79" s="13"/>
      <c r="D79" s="13"/>
      <c r="E79" s="13"/>
      <c r="F79" s="13"/>
      <c r="G79" s="13">
        <f t="shared" si="21"/>
        <v>0</v>
      </c>
    </row>
    <row r="80" spans="1:7" ht="16.5" x14ac:dyDescent="0.3">
      <c r="A80" s="14" t="s">
        <v>83</v>
      </c>
      <c r="B80" s="13"/>
      <c r="C80" s="13"/>
      <c r="D80" s="13"/>
      <c r="E80" s="13"/>
      <c r="F80" s="13"/>
      <c r="G80" s="13">
        <f t="shared" si="21"/>
        <v>0</v>
      </c>
    </row>
    <row r="81" spans="1:7" ht="16.5" x14ac:dyDescent="0.3">
      <c r="A81" s="14" t="s">
        <v>84</v>
      </c>
      <c r="B81" s="13"/>
      <c r="C81" s="13"/>
      <c r="D81" s="13"/>
      <c r="E81" s="13"/>
      <c r="F81" s="13"/>
      <c r="G81" s="13">
        <f t="shared" si="21"/>
        <v>0</v>
      </c>
    </row>
    <row r="82" spans="1:7" ht="16.5" x14ac:dyDescent="0.3">
      <c r="A82" s="14" t="s">
        <v>85</v>
      </c>
      <c r="B82" s="13"/>
      <c r="C82" s="13"/>
      <c r="D82" s="13"/>
      <c r="E82" s="13"/>
      <c r="F82" s="13"/>
      <c r="G82" s="13">
        <f t="shared" si="21"/>
        <v>0</v>
      </c>
    </row>
    <row r="83" spans="1:7" ht="16.5" x14ac:dyDescent="0.3">
      <c r="A83" s="17"/>
      <c r="B83" s="18"/>
      <c r="C83" s="18"/>
      <c r="D83" s="18"/>
      <c r="E83" s="18"/>
      <c r="F83" s="18"/>
      <c r="G83" s="18"/>
    </row>
    <row r="84" spans="1:7" ht="16.5" x14ac:dyDescent="0.3">
      <c r="A84" s="19" t="s">
        <v>86</v>
      </c>
      <c r="B84" s="11">
        <f>SUM(B85,B93,B103,B113,B123,B133,B137,B146,B150)</f>
        <v>0</v>
      </c>
      <c r="C84" s="11">
        <f t="shared" ref="C84:G84" si="22">SUM(C85,C93,C103,C113,C123,C133,C137,C146,C150)</f>
        <v>0</v>
      </c>
      <c r="D84" s="11">
        <f t="shared" si="22"/>
        <v>0</v>
      </c>
      <c r="E84" s="11">
        <f t="shared" si="22"/>
        <v>0</v>
      </c>
      <c r="F84" s="11">
        <f t="shared" si="22"/>
        <v>0</v>
      </c>
      <c r="G84" s="11">
        <f t="shared" si="22"/>
        <v>0</v>
      </c>
    </row>
    <row r="85" spans="1:7" ht="16.5" x14ac:dyDescent="0.3">
      <c r="A85" s="12" t="s">
        <v>13</v>
      </c>
      <c r="B85" s="13">
        <f>SUM(B86:B92)</f>
        <v>0</v>
      </c>
      <c r="C85" s="13">
        <f t="shared" ref="C85:G85" si="23">SUM(C86:C92)</f>
        <v>0</v>
      </c>
      <c r="D85" s="13">
        <f t="shared" si="23"/>
        <v>0</v>
      </c>
      <c r="E85" s="13">
        <f t="shared" si="23"/>
        <v>0</v>
      </c>
      <c r="F85" s="13">
        <f t="shared" si="23"/>
        <v>0</v>
      </c>
      <c r="G85" s="13">
        <f t="shared" si="23"/>
        <v>0</v>
      </c>
    </row>
    <row r="86" spans="1:7" ht="16.5" x14ac:dyDescent="0.3">
      <c r="A86" s="14" t="s">
        <v>14</v>
      </c>
      <c r="B86" s="13"/>
      <c r="C86" s="13"/>
      <c r="D86" s="13"/>
      <c r="E86" s="13"/>
      <c r="F86" s="13"/>
      <c r="G86" s="13">
        <f>D86-E86</f>
        <v>0</v>
      </c>
    </row>
    <row r="87" spans="1:7" ht="16.5" x14ac:dyDescent="0.3">
      <c r="A87" s="14" t="s">
        <v>15</v>
      </c>
      <c r="B87" s="13"/>
      <c r="C87" s="13"/>
      <c r="D87" s="13"/>
      <c r="E87" s="13"/>
      <c r="F87" s="13"/>
      <c r="G87" s="13">
        <f t="shared" ref="G87:G92" si="24">D87-E87</f>
        <v>0</v>
      </c>
    </row>
    <row r="88" spans="1:7" ht="16.5" x14ac:dyDescent="0.3">
      <c r="A88" s="14" t="s">
        <v>16</v>
      </c>
      <c r="B88" s="13"/>
      <c r="C88" s="13"/>
      <c r="D88" s="13"/>
      <c r="E88" s="13"/>
      <c r="F88" s="13"/>
      <c r="G88" s="13">
        <f t="shared" si="24"/>
        <v>0</v>
      </c>
    </row>
    <row r="89" spans="1:7" ht="16.5" x14ac:dyDescent="0.3">
      <c r="A89" s="14" t="s">
        <v>17</v>
      </c>
      <c r="B89" s="13"/>
      <c r="C89" s="13"/>
      <c r="D89" s="13"/>
      <c r="E89" s="13"/>
      <c r="F89" s="13"/>
      <c r="G89" s="13">
        <f t="shared" si="24"/>
        <v>0</v>
      </c>
    </row>
    <row r="90" spans="1:7" ht="16.5" x14ac:dyDescent="0.3">
      <c r="A90" s="14" t="s">
        <v>18</v>
      </c>
      <c r="B90" s="13"/>
      <c r="C90" s="13"/>
      <c r="D90" s="13"/>
      <c r="E90" s="13"/>
      <c r="F90" s="13"/>
      <c r="G90" s="13">
        <f t="shared" si="24"/>
        <v>0</v>
      </c>
    </row>
    <row r="91" spans="1:7" ht="16.5" x14ac:dyDescent="0.3">
      <c r="A91" s="14" t="s">
        <v>19</v>
      </c>
      <c r="B91" s="13"/>
      <c r="C91" s="13"/>
      <c r="D91" s="13"/>
      <c r="E91" s="13"/>
      <c r="F91" s="13"/>
      <c r="G91" s="13">
        <f t="shared" si="24"/>
        <v>0</v>
      </c>
    </row>
    <row r="92" spans="1:7" ht="16.5" x14ac:dyDescent="0.3">
      <c r="A92" s="14" t="s">
        <v>20</v>
      </c>
      <c r="B92" s="13"/>
      <c r="C92" s="13"/>
      <c r="D92" s="13"/>
      <c r="E92" s="13"/>
      <c r="F92" s="13"/>
      <c r="G92" s="13">
        <f t="shared" si="24"/>
        <v>0</v>
      </c>
    </row>
    <row r="93" spans="1:7" ht="16.5" x14ac:dyDescent="0.3">
      <c r="A93" s="12" t="s">
        <v>21</v>
      </c>
      <c r="B93" s="13">
        <f>SUM(B94:B102)</f>
        <v>0</v>
      </c>
      <c r="C93" s="13">
        <f t="shared" ref="C93:G93" si="25">SUM(C94:C102)</f>
        <v>0</v>
      </c>
      <c r="D93" s="13">
        <f t="shared" si="25"/>
        <v>0</v>
      </c>
      <c r="E93" s="13">
        <f t="shared" si="25"/>
        <v>0</v>
      </c>
      <c r="F93" s="13">
        <f t="shared" si="25"/>
        <v>0</v>
      </c>
      <c r="G93" s="13">
        <f t="shared" si="25"/>
        <v>0</v>
      </c>
    </row>
    <row r="94" spans="1:7" ht="16.5" x14ac:dyDescent="0.3">
      <c r="A94" s="14" t="s">
        <v>22</v>
      </c>
      <c r="B94" s="13"/>
      <c r="C94" s="13"/>
      <c r="D94" s="13"/>
      <c r="E94" s="13"/>
      <c r="F94" s="13"/>
      <c r="G94" s="13">
        <f>D94-E94</f>
        <v>0</v>
      </c>
    </row>
    <row r="95" spans="1:7" ht="16.5" x14ac:dyDescent="0.3">
      <c r="A95" s="14" t="s">
        <v>23</v>
      </c>
      <c r="B95" s="13"/>
      <c r="C95" s="13"/>
      <c r="D95" s="13"/>
      <c r="E95" s="13"/>
      <c r="F95" s="13"/>
      <c r="G95" s="13">
        <f t="shared" ref="G95:G102" si="26">D95-E95</f>
        <v>0</v>
      </c>
    </row>
    <row r="96" spans="1:7" ht="16.5" x14ac:dyDescent="0.3">
      <c r="A96" s="14" t="s">
        <v>24</v>
      </c>
      <c r="B96" s="13"/>
      <c r="C96" s="13"/>
      <c r="D96" s="13"/>
      <c r="E96" s="13"/>
      <c r="F96" s="13"/>
      <c r="G96" s="13">
        <f t="shared" si="26"/>
        <v>0</v>
      </c>
    </row>
    <row r="97" spans="1:7" ht="16.5" x14ac:dyDescent="0.3">
      <c r="A97" s="14" t="s">
        <v>25</v>
      </c>
      <c r="B97" s="13"/>
      <c r="C97" s="13"/>
      <c r="D97" s="13"/>
      <c r="E97" s="13"/>
      <c r="F97" s="13"/>
      <c r="G97" s="13">
        <f t="shared" si="26"/>
        <v>0</v>
      </c>
    </row>
    <row r="98" spans="1:7" ht="16.5" x14ac:dyDescent="0.3">
      <c r="A98" s="20" t="s">
        <v>26</v>
      </c>
      <c r="B98" s="13"/>
      <c r="C98" s="13"/>
      <c r="D98" s="13"/>
      <c r="E98" s="13"/>
      <c r="F98" s="13"/>
      <c r="G98" s="13">
        <f t="shared" si="26"/>
        <v>0</v>
      </c>
    </row>
    <row r="99" spans="1:7" ht="16.5" x14ac:dyDescent="0.3">
      <c r="A99" s="14" t="s">
        <v>27</v>
      </c>
      <c r="B99" s="13"/>
      <c r="C99" s="13"/>
      <c r="D99" s="13"/>
      <c r="E99" s="13"/>
      <c r="F99" s="13"/>
      <c r="G99" s="13">
        <f t="shared" si="26"/>
        <v>0</v>
      </c>
    </row>
    <row r="100" spans="1:7" ht="16.5" x14ac:dyDescent="0.3">
      <c r="A100" s="14" t="s">
        <v>28</v>
      </c>
      <c r="B100" s="13"/>
      <c r="C100" s="13"/>
      <c r="D100" s="13"/>
      <c r="E100" s="13"/>
      <c r="F100" s="13"/>
      <c r="G100" s="13">
        <f t="shared" si="26"/>
        <v>0</v>
      </c>
    </row>
    <row r="101" spans="1:7" ht="16.5" x14ac:dyDescent="0.3">
      <c r="A101" s="14" t="s">
        <v>29</v>
      </c>
      <c r="B101" s="13"/>
      <c r="C101" s="13"/>
      <c r="D101" s="13"/>
      <c r="E101" s="13"/>
      <c r="F101" s="13"/>
      <c r="G101" s="13">
        <f t="shared" si="26"/>
        <v>0</v>
      </c>
    </row>
    <row r="102" spans="1:7" ht="16.5" x14ac:dyDescent="0.3">
      <c r="A102" s="14" t="s">
        <v>30</v>
      </c>
      <c r="B102" s="13"/>
      <c r="C102" s="13"/>
      <c r="D102" s="13"/>
      <c r="E102" s="13"/>
      <c r="F102" s="13"/>
      <c r="G102" s="13">
        <f t="shared" si="26"/>
        <v>0</v>
      </c>
    </row>
    <row r="103" spans="1:7" ht="16.5" x14ac:dyDescent="0.3">
      <c r="A103" s="12" t="s">
        <v>31</v>
      </c>
      <c r="B103" s="13">
        <f>SUM(B104:B112)</f>
        <v>0</v>
      </c>
      <c r="C103" s="13">
        <f>SUM(C104:C112)</f>
        <v>0</v>
      </c>
      <c r="D103" s="13">
        <f t="shared" ref="D103:G103" si="27">SUM(D104:D112)</f>
        <v>0</v>
      </c>
      <c r="E103" s="13">
        <f t="shared" si="27"/>
        <v>0</v>
      </c>
      <c r="F103" s="13">
        <f t="shared" si="27"/>
        <v>0</v>
      </c>
      <c r="G103" s="13">
        <f t="shared" si="27"/>
        <v>0</v>
      </c>
    </row>
    <row r="104" spans="1:7" ht="16.5" x14ac:dyDescent="0.3">
      <c r="A104" s="14" t="s">
        <v>32</v>
      </c>
      <c r="B104" s="13"/>
      <c r="C104" s="13"/>
      <c r="D104" s="13"/>
      <c r="E104" s="13"/>
      <c r="F104" s="13"/>
      <c r="G104" s="13">
        <f>D104-E104</f>
        <v>0</v>
      </c>
    </row>
    <row r="105" spans="1:7" ht="16.5" x14ac:dyDescent="0.3">
      <c r="A105" s="14" t="s">
        <v>33</v>
      </c>
      <c r="B105" s="13"/>
      <c r="C105" s="13"/>
      <c r="D105" s="13"/>
      <c r="E105" s="13"/>
      <c r="F105" s="13"/>
      <c r="G105" s="13">
        <f t="shared" ref="G105:G112" si="28">D105-E105</f>
        <v>0</v>
      </c>
    </row>
    <row r="106" spans="1:7" ht="16.5" x14ac:dyDescent="0.3">
      <c r="A106" s="14" t="s">
        <v>34</v>
      </c>
      <c r="B106" s="13"/>
      <c r="C106" s="13"/>
      <c r="D106" s="13"/>
      <c r="E106" s="13"/>
      <c r="F106" s="13"/>
      <c r="G106" s="13">
        <f t="shared" si="28"/>
        <v>0</v>
      </c>
    </row>
    <row r="107" spans="1:7" ht="16.5" x14ac:dyDescent="0.3">
      <c r="A107" s="14" t="s">
        <v>35</v>
      </c>
      <c r="B107" s="13"/>
      <c r="C107" s="13"/>
      <c r="D107" s="13"/>
      <c r="E107" s="13"/>
      <c r="F107" s="13"/>
      <c r="G107" s="13">
        <f t="shared" si="28"/>
        <v>0</v>
      </c>
    </row>
    <row r="108" spans="1:7" ht="16.5" x14ac:dyDescent="0.3">
      <c r="A108" s="14" t="s">
        <v>36</v>
      </c>
      <c r="B108" s="13"/>
      <c r="C108" s="13"/>
      <c r="D108" s="13"/>
      <c r="E108" s="13"/>
      <c r="F108" s="13"/>
      <c r="G108" s="13">
        <f t="shared" si="28"/>
        <v>0</v>
      </c>
    </row>
    <row r="109" spans="1:7" ht="16.5" x14ac:dyDescent="0.3">
      <c r="A109" s="14" t="s">
        <v>37</v>
      </c>
      <c r="B109" s="13"/>
      <c r="C109" s="13"/>
      <c r="D109" s="13"/>
      <c r="E109" s="13"/>
      <c r="F109" s="13"/>
      <c r="G109" s="13">
        <f t="shared" si="28"/>
        <v>0</v>
      </c>
    </row>
    <row r="110" spans="1:7" ht="16.5" x14ac:dyDescent="0.3">
      <c r="A110" s="14" t="s">
        <v>38</v>
      </c>
      <c r="B110" s="13"/>
      <c r="C110" s="13"/>
      <c r="D110" s="13"/>
      <c r="E110" s="13"/>
      <c r="F110" s="13"/>
      <c r="G110" s="13">
        <f t="shared" si="28"/>
        <v>0</v>
      </c>
    </row>
    <row r="111" spans="1:7" ht="16.5" x14ac:dyDescent="0.3">
      <c r="A111" s="14" t="s">
        <v>39</v>
      </c>
      <c r="B111" s="13"/>
      <c r="C111" s="13"/>
      <c r="D111" s="13"/>
      <c r="E111" s="13"/>
      <c r="F111" s="13"/>
      <c r="G111" s="13">
        <f t="shared" si="28"/>
        <v>0</v>
      </c>
    </row>
    <row r="112" spans="1:7" ht="16.5" x14ac:dyDescent="0.3">
      <c r="A112" s="14" t="s">
        <v>40</v>
      </c>
      <c r="B112" s="13"/>
      <c r="C112" s="13"/>
      <c r="D112" s="13"/>
      <c r="E112" s="13"/>
      <c r="F112" s="13"/>
      <c r="G112" s="13">
        <f t="shared" si="28"/>
        <v>0</v>
      </c>
    </row>
    <row r="113" spans="1:7" ht="16.5" x14ac:dyDescent="0.3">
      <c r="A113" s="12" t="s">
        <v>41</v>
      </c>
      <c r="B113" s="13">
        <f>SUM(B114:B122)</f>
        <v>0</v>
      </c>
      <c r="C113" s="13">
        <f t="shared" ref="C113:G113" si="29">SUM(C114:C122)</f>
        <v>0</v>
      </c>
      <c r="D113" s="13">
        <f t="shared" si="29"/>
        <v>0</v>
      </c>
      <c r="E113" s="13">
        <f t="shared" si="29"/>
        <v>0</v>
      </c>
      <c r="F113" s="13">
        <f t="shared" si="29"/>
        <v>0</v>
      </c>
      <c r="G113" s="13">
        <f t="shared" si="29"/>
        <v>0</v>
      </c>
    </row>
    <row r="114" spans="1:7" ht="16.5" x14ac:dyDescent="0.3">
      <c r="A114" s="14" t="s">
        <v>42</v>
      </c>
      <c r="B114" s="13"/>
      <c r="C114" s="13"/>
      <c r="D114" s="13"/>
      <c r="E114" s="13"/>
      <c r="F114" s="13"/>
      <c r="G114" s="13">
        <f>D114-E114</f>
        <v>0</v>
      </c>
    </row>
    <row r="115" spans="1:7" ht="16.5" x14ac:dyDescent="0.3">
      <c r="A115" s="14" t="s">
        <v>43</v>
      </c>
      <c r="B115" s="13"/>
      <c r="C115" s="13"/>
      <c r="D115" s="13"/>
      <c r="E115" s="13"/>
      <c r="F115" s="13"/>
      <c r="G115" s="13">
        <f t="shared" ref="G115:G122" si="30">D115-E115</f>
        <v>0</v>
      </c>
    </row>
    <row r="116" spans="1:7" ht="16.5" x14ac:dyDescent="0.3">
      <c r="A116" s="14" t="s">
        <v>44</v>
      </c>
      <c r="B116" s="13"/>
      <c r="C116" s="13"/>
      <c r="D116" s="13"/>
      <c r="E116" s="13"/>
      <c r="F116" s="13"/>
      <c r="G116" s="13">
        <f t="shared" si="30"/>
        <v>0</v>
      </c>
    </row>
    <row r="117" spans="1:7" ht="16.5" x14ac:dyDescent="0.3">
      <c r="A117" s="14" t="s">
        <v>45</v>
      </c>
      <c r="B117" s="13"/>
      <c r="C117" s="13"/>
      <c r="D117" s="13"/>
      <c r="E117" s="13"/>
      <c r="F117" s="13"/>
      <c r="G117" s="13">
        <f t="shared" si="30"/>
        <v>0</v>
      </c>
    </row>
    <row r="118" spans="1:7" ht="16.5" x14ac:dyDescent="0.3">
      <c r="A118" s="14" t="s">
        <v>46</v>
      </c>
      <c r="B118" s="13"/>
      <c r="C118" s="13"/>
      <c r="D118" s="13"/>
      <c r="E118" s="13"/>
      <c r="F118" s="13"/>
      <c r="G118" s="13">
        <f t="shared" si="30"/>
        <v>0</v>
      </c>
    </row>
    <row r="119" spans="1:7" ht="16.5" x14ac:dyDescent="0.3">
      <c r="A119" s="14" t="s">
        <v>47</v>
      </c>
      <c r="B119" s="13"/>
      <c r="C119" s="13"/>
      <c r="D119" s="13"/>
      <c r="E119" s="13"/>
      <c r="F119" s="13"/>
      <c r="G119" s="13">
        <f t="shared" si="30"/>
        <v>0</v>
      </c>
    </row>
    <row r="120" spans="1:7" ht="16.5" x14ac:dyDescent="0.3">
      <c r="A120" s="14" t="s">
        <v>48</v>
      </c>
      <c r="B120" s="13"/>
      <c r="C120" s="13"/>
      <c r="D120" s="13"/>
      <c r="E120" s="13"/>
      <c r="F120" s="13"/>
      <c r="G120" s="13">
        <f t="shared" si="30"/>
        <v>0</v>
      </c>
    </row>
    <row r="121" spans="1:7" ht="16.5" x14ac:dyDescent="0.3">
      <c r="A121" s="14" t="s">
        <v>49</v>
      </c>
      <c r="B121" s="13"/>
      <c r="C121" s="13"/>
      <c r="D121" s="13"/>
      <c r="E121" s="13"/>
      <c r="F121" s="13"/>
      <c r="G121" s="13">
        <f t="shared" si="30"/>
        <v>0</v>
      </c>
    </row>
    <row r="122" spans="1:7" ht="16.5" x14ac:dyDescent="0.3">
      <c r="A122" s="14" t="s">
        <v>50</v>
      </c>
      <c r="B122" s="13"/>
      <c r="C122" s="13"/>
      <c r="D122" s="13"/>
      <c r="E122" s="13"/>
      <c r="F122" s="13"/>
      <c r="G122" s="13">
        <f t="shared" si="30"/>
        <v>0</v>
      </c>
    </row>
    <row r="123" spans="1:7" ht="16.5" x14ac:dyDescent="0.3">
      <c r="A123" s="12" t="s">
        <v>51</v>
      </c>
      <c r="B123" s="13">
        <f>SUM(B124:B132)</f>
        <v>0</v>
      </c>
      <c r="C123" s="13">
        <f t="shared" ref="C123:G123" si="31">SUM(C124:C132)</f>
        <v>0</v>
      </c>
      <c r="D123" s="13">
        <f t="shared" si="31"/>
        <v>0</v>
      </c>
      <c r="E123" s="13">
        <f t="shared" si="31"/>
        <v>0</v>
      </c>
      <c r="F123" s="13">
        <f t="shared" si="31"/>
        <v>0</v>
      </c>
      <c r="G123" s="13">
        <f t="shared" si="31"/>
        <v>0</v>
      </c>
    </row>
    <row r="124" spans="1:7" ht="16.5" x14ac:dyDescent="0.3">
      <c r="A124" s="14" t="s">
        <v>52</v>
      </c>
      <c r="B124" s="13"/>
      <c r="C124" s="13"/>
      <c r="D124" s="13"/>
      <c r="E124" s="13"/>
      <c r="F124" s="13"/>
      <c r="G124" s="13">
        <f>D124-E124</f>
        <v>0</v>
      </c>
    </row>
    <row r="125" spans="1:7" ht="16.5" x14ac:dyDescent="0.3">
      <c r="A125" s="14" t="s">
        <v>53</v>
      </c>
      <c r="B125" s="13"/>
      <c r="C125" s="13"/>
      <c r="D125" s="13"/>
      <c r="E125" s="13"/>
      <c r="F125" s="13"/>
      <c r="G125" s="13">
        <f t="shared" ref="G125:G132" si="32">D125-E125</f>
        <v>0</v>
      </c>
    </row>
    <row r="126" spans="1:7" ht="16.5" x14ac:dyDescent="0.3">
      <c r="A126" s="14" t="s">
        <v>54</v>
      </c>
      <c r="B126" s="13"/>
      <c r="C126" s="13"/>
      <c r="D126" s="13"/>
      <c r="E126" s="13"/>
      <c r="F126" s="13"/>
      <c r="G126" s="13">
        <f t="shared" si="32"/>
        <v>0</v>
      </c>
    </row>
    <row r="127" spans="1:7" ht="16.5" x14ac:dyDescent="0.3">
      <c r="A127" s="14" t="s">
        <v>55</v>
      </c>
      <c r="B127" s="13"/>
      <c r="C127" s="13"/>
      <c r="D127" s="13"/>
      <c r="E127" s="13"/>
      <c r="F127" s="13"/>
      <c r="G127" s="13">
        <f t="shared" si="32"/>
        <v>0</v>
      </c>
    </row>
    <row r="128" spans="1:7" ht="16.5" x14ac:dyDescent="0.3">
      <c r="A128" s="14" t="s">
        <v>56</v>
      </c>
      <c r="B128" s="13"/>
      <c r="C128" s="13"/>
      <c r="D128" s="13"/>
      <c r="E128" s="13"/>
      <c r="F128" s="13"/>
      <c r="G128" s="13">
        <f t="shared" si="32"/>
        <v>0</v>
      </c>
    </row>
    <row r="129" spans="1:7" ht="16.5" x14ac:dyDescent="0.3">
      <c r="A129" s="14" t="s">
        <v>57</v>
      </c>
      <c r="B129" s="13"/>
      <c r="C129" s="13"/>
      <c r="D129" s="13"/>
      <c r="E129" s="13"/>
      <c r="F129" s="13"/>
      <c r="G129" s="13">
        <f t="shared" si="32"/>
        <v>0</v>
      </c>
    </row>
    <row r="130" spans="1:7" ht="16.5" x14ac:dyDescent="0.3">
      <c r="A130" s="14" t="s">
        <v>58</v>
      </c>
      <c r="B130" s="13"/>
      <c r="C130" s="13"/>
      <c r="D130" s="13"/>
      <c r="E130" s="13"/>
      <c r="F130" s="13"/>
      <c r="G130" s="13">
        <f t="shared" si="32"/>
        <v>0</v>
      </c>
    </row>
    <row r="131" spans="1:7" ht="16.5" x14ac:dyDescent="0.3">
      <c r="A131" s="14" t="s">
        <v>59</v>
      </c>
      <c r="B131" s="13"/>
      <c r="C131" s="13"/>
      <c r="D131" s="13"/>
      <c r="E131" s="13"/>
      <c r="F131" s="13"/>
      <c r="G131" s="13">
        <f t="shared" si="32"/>
        <v>0</v>
      </c>
    </row>
    <row r="132" spans="1:7" ht="16.5" x14ac:dyDescent="0.3">
      <c r="A132" s="14" t="s">
        <v>60</v>
      </c>
      <c r="B132" s="13"/>
      <c r="C132" s="13"/>
      <c r="D132" s="13"/>
      <c r="E132" s="13"/>
      <c r="F132" s="13">
        <v>0</v>
      </c>
      <c r="G132" s="13">
        <f t="shared" si="32"/>
        <v>0</v>
      </c>
    </row>
    <row r="133" spans="1:7" ht="16.5" x14ac:dyDescent="0.3">
      <c r="A133" s="12" t="s">
        <v>61</v>
      </c>
      <c r="B133" s="13">
        <f>SUM(B134:B136)</f>
        <v>0</v>
      </c>
      <c r="C133" s="13">
        <f t="shared" ref="C133:G133" si="33">SUM(C134:C136)</f>
        <v>0</v>
      </c>
      <c r="D133" s="13">
        <f t="shared" si="33"/>
        <v>0</v>
      </c>
      <c r="E133" s="13">
        <f t="shared" si="33"/>
        <v>0</v>
      </c>
      <c r="F133" s="13">
        <f t="shared" si="33"/>
        <v>0</v>
      </c>
      <c r="G133" s="13">
        <f t="shared" si="33"/>
        <v>0</v>
      </c>
    </row>
    <row r="134" spans="1:7" ht="16.5" x14ac:dyDescent="0.3">
      <c r="A134" s="14" t="s">
        <v>62</v>
      </c>
      <c r="B134" s="13"/>
      <c r="C134" s="13"/>
      <c r="D134" s="13"/>
      <c r="E134" s="13"/>
      <c r="F134" s="13"/>
      <c r="G134" s="13">
        <f>D134-E134</f>
        <v>0</v>
      </c>
    </row>
    <row r="135" spans="1:7" ht="16.5" x14ac:dyDescent="0.3">
      <c r="A135" s="14" t="s">
        <v>63</v>
      </c>
      <c r="B135" s="13"/>
      <c r="C135" s="13"/>
      <c r="D135" s="13"/>
      <c r="E135" s="13"/>
      <c r="F135" s="13"/>
      <c r="G135" s="13">
        <f t="shared" ref="G135:G136" si="34">D135-E135</f>
        <v>0</v>
      </c>
    </row>
    <row r="136" spans="1:7" ht="16.5" x14ac:dyDescent="0.3">
      <c r="A136" s="14" t="s">
        <v>64</v>
      </c>
      <c r="B136" s="13"/>
      <c r="C136" s="13"/>
      <c r="D136" s="13"/>
      <c r="E136" s="13"/>
      <c r="F136" s="13"/>
      <c r="G136" s="13">
        <f t="shared" si="34"/>
        <v>0</v>
      </c>
    </row>
    <row r="137" spans="1:7" ht="16.5" x14ac:dyDescent="0.3">
      <c r="A137" s="12" t="s">
        <v>65</v>
      </c>
      <c r="B137" s="13">
        <f>SUM(B138:B142,B144:B145)</f>
        <v>0</v>
      </c>
      <c r="C137" s="13">
        <f t="shared" ref="C137:G137" si="35">SUM(C138:C142,C144:C145)</f>
        <v>0</v>
      </c>
      <c r="D137" s="13">
        <f t="shared" si="35"/>
        <v>0</v>
      </c>
      <c r="E137" s="13">
        <f t="shared" si="35"/>
        <v>0</v>
      </c>
      <c r="F137" s="13">
        <f t="shared" si="35"/>
        <v>0</v>
      </c>
      <c r="G137" s="13">
        <f t="shared" si="35"/>
        <v>0</v>
      </c>
    </row>
    <row r="138" spans="1:7" ht="16.5" x14ac:dyDescent="0.3">
      <c r="A138" s="14" t="s">
        <v>66</v>
      </c>
      <c r="B138" s="13"/>
      <c r="C138" s="13"/>
      <c r="D138" s="13"/>
      <c r="E138" s="13"/>
      <c r="F138" s="13"/>
      <c r="G138" s="13">
        <f>D138-E138</f>
        <v>0</v>
      </c>
    </row>
    <row r="139" spans="1:7" ht="16.5" x14ac:dyDescent="0.3">
      <c r="A139" s="14" t="s">
        <v>67</v>
      </c>
      <c r="B139" s="13"/>
      <c r="C139" s="13"/>
      <c r="D139" s="13"/>
      <c r="E139" s="13"/>
      <c r="F139" s="13"/>
      <c r="G139" s="13">
        <f t="shared" ref="G139:G145" si="36">D139-E139</f>
        <v>0</v>
      </c>
    </row>
    <row r="140" spans="1:7" ht="16.5" x14ac:dyDescent="0.3">
      <c r="A140" s="14" t="s">
        <v>68</v>
      </c>
      <c r="B140" s="13"/>
      <c r="C140" s="13"/>
      <c r="D140" s="13"/>
      <c r="E140" s="13"/>
      <c r="F140" s="13"/>
      <c r="G140" s="13">
        <f t="shared" si="36"/>
        <v>0</v>
      </c>
    </row>
    <row r="141" spans="1:7" ht="16.5" x14ac:dyDescent="0.3">
      <c r="A141" s="14" t="s">
        <v>69</v>
      </c>
      <c r="B141" s="13"/>
      <c r="C141" s="13"/>
      <c r="D141" s="13"/>
      <c r="E141" s="13"/>
      <c r="F141" s="13"/>
      <c r="G141" s="13">
        <f t="shared" si="36"/>
        <v>0</v>
      </c>
    </row>
    <row r="142" spans="1:7" ht="16.5" x14ac:dyDescent="0.3">
      <c r="A142" s="14" t="s">
        <v>70</v>
      </c>
      <c r="B142" s="13"/>
      <c r="C142" s="13"/>
      <c r="D142" s="13"/>
      <c r="E142" s="13"/>
      <c r="F142" s="13"/>
      <c r="G142" s="13">
        <f t="shared" si="36"/>
        <v>0</v>
      </c>
    </row>
    <row r="143" spans="1:7" ht="16.5" x14ac:dyDescent="0.3">
      <c r="A143" s="14" t="s">
        <v>71</v>
      </c>
      <c r="B143" s="13"/>
      <c r="C143" s="13"/>
      <c r="D143" s="13"/>
      <c r="E143" s="13"/>
      <c r="F143" s="13"/>
      <c r="G143" s="13">
        <f t="shared" si="36"/>
        <v>0</v>
      </c>
    </row>
    <row r="144" spans="1:7" ht="16.5" x14ac:dyDescent="0.3">
      <c r="A144" s="14" t="s">
        <v>72</v>
      </c>
      <c r="B144" s="13"/>
      <c r="C144" s="13"/>
      <c r="D144" s="13"/>
      <c r="E144" s="13"/>
      <c r="F144" s="13"/>
      <c r="G144" s="13">
        <f t="shared" si="36"/>
        <v>0</v>
      </c>
    </row>
    <row r="145" spans="1:7" ht="16.5" x14ac:dyDescent="0.3">
      <c r="A145" s="14" t="s">
        <v>73</v>
      </c>
      <c r="B145" s="13"/>
      <c r="C145" s="13"/>
      <c r="D145" s="13"/>
      <c r="E145" s="13"/>
      <c r="F145" s="13"/>
      <c r="G145" s="13">
        <f t="shared" si="36"/>
        <v>0</v>
      </c>
    </row>
    <row r="146" spans="1:7" ht="16.5" x14ac:dyDescent="0.3">
      <c r="A146" s="12" t="s">
        <v>74</v>
      </c>
      <c r="B146" s="13">
        <f>SUM(B147:B149)</f>
        <v>0</v>
      </c>
      <c r="C146" s="13">
        <f t="shared" ref="C146:G146" si="37">SUM(C147:C149)</f>
        <v>0</v>
      </c>
      <c r="D146" s="13">
        <f t="shared" si="37"/>
        <v>0</v>
      </c>
      <c r="E146" s="13">
        <f t="shared" si="37"/>
        <v>0</v>
      </c>
      <c r="F146" s="13">
        <f t="shared" si="37"/>
        <v>0</v>
      </c>
      <c r="G146" s="13">
        <f t="shared" si="37"/>
        <v>0</v>
      </c>
    </row>
    <row r="147" spans="1:7" ht="16.5" x14ac:dyDescent="0.3">
      <c r="A147" s="14" t="s">
        <v>75</v>
      </c>
      <c r="B147" s="13"/>
      <c r="C147" s="13"/>
      <c r="D147" s="13"/>
      <c r="E147" s="13"/>
      <c r="F147" s="13"/>
      <c r="G147" s="13">
        <f>D147-E147</f>
        <v>0</v>
      </c>
    </row>
    <row r="148" spans="1:7" ht="16.5" x14ac:dyDescent="0.3">
      <c r="A148" s="14" t="s">
        <v>76</v>
      </c>
      <c r="B148" s="13"/>
      <c r="C148" s="13"/>
      <c r="D148" s="13"/>
      <c r="E148" s="13"/>
      <c r="F148" s="13"/>
      <c r="G148" s="13">
        <f t="shared" ref="G148:G149" si="38">D148-E148</f>
        <v>0</v>
      </c>
    </row>
    <row r="149" spans="1:7" ht="16.5" x14ac:dyDescent="0.3">
      <c r="A149" s="14" t="s">
        <v>77</v>
      </c>
      <c r="B149" s="13"/>
      <c r="C149" s="13"/>
      <c r="D149" s="13"/>
      <c r="E149" s="13"/>
      <c r="F149" s="13"/>
      <c r="G149" s="13">
        <f t="shared" si="38"/>
        <v>0</v>
      </c>
    </row>
    <row r="150" spans="1:7" ht="16.5" x14ac:dyDescent="0.3">
      <c r="A150" s="12" t="s">
        <v>78</v>
      </c>
      <c r="B150" s="13">
        <f>SUM(B151:B157)</f>
        <v>0</v>
      </c>
      <c r="C150" s="13">
        <f t="shared" ref="C150:G150" si="39">SUM(C151:C157)</f>
        <v>0</v>
      </c>
      <c r="D150" s="13">
        <f t="shared" si="39"/>
        <v>0</v>
      </c>
      <c r="E150" s="13">
        <f t="shared" si="39"/>
        <v>0</v>
      </c>
      <c r="F150" s="13">
        <f t="shared" si="39"/>
        <v>0</v>
      </c>
      <c r="G150" s="13">
        <f t="shared" si="39"/>
        <v>0</v>
      </c>
    </row>
    <row r="151" spans="1:7" ht="16.5" x14ac:dyDescent="0.3">
      <c r="A151" s="14" t="s">
        <v>79</v>
      </c>
      <c r="B151" s="13"/>
      <c r="C151" s="13"/>
      <c r="D151" s="13"/>
      <c r="E151" s="13"/>
      <c r="F151" s="13"/>
      <c r="G151" s="13">
        <f>D151-E151</f>
        <v>0</v>
      </c>
    </row>
    <row r="152" spans="1:7" ht="16.5" x14ac:dyDescent="0.3">
      <c r="A152" s="14" t="s">
        <v>80</v>
      </c>
      <c r="B152" s="13"/>
      <c r="C152" s="13"/>
      <c r="D152" s="13"/>
      <c r="E152" s="13"/>
      <c r="F152" s="13"/>
      <c r="G152" s="13">
        <f t="shared" ref="G152:G157" si="40">D152-E152</f>
        <v>0</v>
      </c>
    </row>
    <row r="153" spans="1:7" ht="16.5" x14ac:dyDescent="0.3">
      <c r="A153" s="14" t="s">
        <v>81</v>
      </c>
      <c r="B153" s="13"/>
      <c r="C153" s="13"/>
      <c r="D153" s="13"/>
      <c r="E153" s="13"/>
      <c r="F153" s="13"/>
      <c r="G153" s="13">
        <f t="shared" si="40"/>
        <v>0</v>
      </c>
    </row>
    <row r="154" spans="1:7" ht="16.5" x14ac:dyDescent="0.3">
      <c r="A154" s="20" t="s">
        <v>82</v>
      </c>
      <c r="B154" s="13"/>
      <c r="C154" s="13"/>
      <c r="D154" s="13"/>
      <c r="E154" s="13"/>
      <c r="F154" s="13"/>
      <c r="G154" s="13">
        <f t="shared" si="40"/>
        <v>0</v>
      </c>
    </row>
    <row r="155" spans="1:7" ht="16.5" x14ac:dyDescent="0.3">
      <c r="A155" s="14" t="s">
        <v>83</v>
      </c>
      <c r="B155" s="13"/>
      <c r="C155" s="13"/>
      <c r="D155" s="13"/>
      <c r="E155" s="13"/>
      <c r="F155" s="13"/>
      <c r="G155" s="13">
        <f t="shared" si="40"/>
        <v>0</v>
      </c>
    </row>
    <row r="156" spans="1:7" ht="16.5" x14ac:dyDescent="0.3">
      <c r="A156" s="14" t="s">
        <v>84</v>
      </c>
      <c r="B156" s="13"/>
      <c r="C156" s="13"/>
      <c r="D156" s="13"/>
      <c r="E156" s="13"/>
      <c r="F156" s="13"/>
      <c r="G156" s="13">
        <f t="shared" si="40"/>
        <v>0</v>
      </c>
    </row>
    <row r="157" spans="1:7" ht="16.5" x14ac:dyDescent="0.3">
      <c r="A157" s="14" t="s">
        <v>85</v>
      </c>
      <c r="B157" s="13"/>
      <c r="C157" s="13"/>
      <c r="D157" s="13"/>
      <c r="E157" s="13"/>
      <c r="F157" s="13"/>
      <c r="G157" s="13">
        <f t="shared" si="40"/>
        <v>0</v>
      </c>
    </row>
    <row r="158" spans="1:7" ht="16.5" x14ac:dyDescent="0.3">
      <c r="A158" s="21"/>
      <c r="B158" s="18"/>
      <c r="C158" s="18"/>
      <c r="D158" s="18"/>
      <c r="E158" s="18"/>
      <c r="F158" s="18"/>
      <c r="G158" s="18"/>
    </row>
    <row r="159" spans="1:7" ht="16.5" x14ac:dyDescent="0.3">
      <c r="A159" s="22" t="s">
        <v>87</v>
      </c>
      <c r="B159" s="11">
        <f>B9+B84</f>
        <v>9554704.1175970603</v>
      </c>
      <c r="C159" s="11">
        <f t="shared" ref="C159:G159" si="41">C9+C84</f>
        <v>271739.73999999982</v>
      </c>
      <c r="D159" s="11">
        <f t="shared" si="41"/>
        <v>9826443.8575970586</v>
      </c>
      <c r="E159" s="11">
        <f t="shared" si="41"/>
        <v>9360124.4399999995</v>
      </c>
      <c r="F159" s="11">
        <f>F9+F84</f>
        <v>9360124.4399999995</v>
      </c>
      <c r="G159" s="11">
        <f t="shared" si="41"/>
        <v>466319.41759706027</v>
      </c>
    </row>
    <row r="160" spans="1:7" ht="16.5" x14ac:dyDescent="0.3">
      <c r="A160" s="23"/>
      <c r="B160" s="24"/>
      <c r="C160" s="24"/>
      <c r="D160" s="24"/>
      <c r="E160" s="24"/>
      <c r="F160" s="24"/>
      <c r="G160" s="24"/>
    </row>
    <row r="161" spans="1:1" ht="16.5" hidden="1" x14ac:dyDescent="0.3">
      <c r="A161" s="2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7" sqref="A7:A8"/>
    </sheetView>
  </sheetViews>
  <sheetFormatPr baseColWidth="10" defaultColWidth="0" defaultRowHeight="0" zeroHeight="1" x14ac:dyDescent="0.3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3">
      <c r="A1" s="1" t="s">
        <v>88</v>
      </c>
      <c r="B1" s="1"/>
      <c r="C1" s="1"/>
      <c r="D1" s="1"/>
      <c r="E1" s="1"/>
      <c r="F1" s="1"/>
      <c r="G1" s="1"/>
    </row>
    <row r="2" spans="1:7" ht="16.5" x14ac:dyDescent="0.3">
      <c r="A2" s="26" t="str">
        <f>ENTE_PUBLICO_A</f>
        <v>INSTITUTO MUNICIPAL DE LAS MUJERES, Gobierno del Estado de Guanajuato (a)</v>
      </c>
      <c r="B2" s="27"/>
      <c r="C2" s="27"/>
      <c r="D2" s="27"/>
      <c r="E2" s="27"/>
      <c r="F2" s="27"/>
      <c r="G2" s="28"/>
    </row>
    <row r="3" spans="1:7" ht="16.5" x14ac:dyDescent="0.3">
      <c r="A3" s="29" t="s">
        <v>1</v>
      </c>
      <c r="B3" s="30"/>
      <c r="C3" s="30"/>
      <c r="D3" s="30"/>
      <c r="E3" s="30"/>
      <c r="F3" s="30"/>
      <c r="G3" s="31"/>
    </row>
    <row r="4" spans="1:7" ht="16.5" x14ac:dyDescent="0.3">
      <c r="A4" s="29" t="s">
        <v>89</v>
      </c>
      <c r="B4" s="30"/>
      <c r="C4" s="30"/>
      <c r="D4" s="30"/>
      <c r="E4" s="30"/>
      <c r="F4" s="30"/>
      <c r="G4" s="31"/>
    </row>
    <row r="5" spans="1:7" ht="16.5" x14ac:dyDescent="0.3">
      <c r="A5" s="32" t="str">
        <f>TRIMESTRE</f>
        <v>Del 1 de enero al 31 de diciembre de 2018 (b)</v>
      </c>
      <c r="B5" s="33"/>
      <c r="C5" s="33"/>
      <c r="D5" s="33"/>
      <c r="E5" s="33"/>
      <c r="F5" s="33"/>
      <c r="G5" s="34"/>
    </row>
    <row r="6" spans="1:7" ht="16.5" x14ac:dyDescent="0.3">
      <c r="A6" s="35" t="s">
        <v>3</v>
      </c>
      <c r="B6" s="36"/>
      <c r="C6" s="36"/>
      <c r="D6" s="36"/>
      <c r="E6" s="36"/>
      <c r="F6" s="36"/>
      <c r="G6" s="37"/>
    </row>
    <row r="7" spans="1:7" ht="16.5" x14ac:dyDescent="0.3">
      <c r="A7" s="38" t="s">
        <v>4</v>
      </c>
      <c r="B7" s="39" t="s">
        <v>5</v>
      </c>
      <c r="C7" s="39"/>
      <c r="D7" s="39"/>
      <c r="E7" s="39"/>
      <c r="F7" s="39"/>
      <c r="G7" s="8" t="s">
        <v>6</v>
      </c>
    </row>
    <row r="8" spans="1:7" ht="30" x14ac:dyDescent="0.3">
      <c r="A8" s="6"/>
      <c r="B8" s="40" t="s">
        <v>7</v>
      </c>
      <c r="C8" s="9" t="s">
        <v>90</v>
      </c>
      <c r="D8" s="40" t="s">
        <v>91</v>
      </c>
      <c r="E8" s="40" t="s">
        <v>10</v>
      </c>
      <c r="F8" s="40" t="s">
        <v>92</v>
      </c>
      <c r="G8" s="7"/>
    </row>
    <row r="9" spans="1:7" ht="16.5" x14ac:dyDescent="0.3">
      <c r="A9" s="41" t="s">
        <v>93</v>
      </c>
      <c r="B9" s="42">
        <f>SUM(B10:GASTO_NE_FIN_01)</f>
        <v>0</v>
      </c>
      <c r="C9" s="42">
        <f>SUM(C10:GASTO_NE_FIN_02)</f>
        <v>0</v>
      </c>
      <c r="D9" s="42">
        <f>SUM(D10:GASTO_NE_FIN_03)</f>
        <v>0</v>
      </c>
      <c r="E9" s="42">
        <f>SUM(E10:GASTO_NE_FIN_04)</f>
        <v>0</v>
      </c>
      <c r="F9" s="42">
        <f>SUM(F10:GASTO_NE_FIN_05)</f>
        <v>0</v>
      </c>
      <c r="G9" s="42">
        <f>SUM(G10:GASTO_NE_FIN_06)</f>
        <v>0</v>
      </c>
    </row>
    <row r="10" spans="1:7" s="46" customFormat="1" ht="16.5" x14ac:dyDescent="0.3">
      <c r="A10" s="43" t="s">
        <v>94</v>
      </c>
      <c r="B10" s="44"/>
      <c r="C10" s="44"/>
      <c r="D10" s="44"/>
      <c r="E10" s="44"/>
      <c r="F10" s="44"/>
      <c r="G10" s="45">
        <f>D10-E10</f>
        <v>0</v>
      </c>
    </row>
    <row r="11" spans="1:7" s="46" customFormat="1" ht="16.5" x14ac:dyDescent="0.3">
      <c r="A11" s="43" t="s">
        <v>95</v>
      </c>
      <c r="B11" s="44"/>
      <c r="C11" s="44"/>
      <c r="D11" s="44"/>
      <c r="E11" s="44"/>
      <c r="F11" s="44"/>
      <c r="G11" s="45">
        <f t="shared" ref="G11:G17" si="0">D11-E11</f>
        <v>0</v>
      </c>
    </row>
    <row r="12" spans="1:7" s="46" customFormat="1" ht="16.5" x14ac:dyDescent="0.3">
      <c r="A12" s="43" t="s">
        <v>96</v>
      </c>
      <c r="B12" s="44"/>
      <c r="C12" s="44"/>
      <c r="D12" s="44"/>
      <c r="E12" s="44"/>
      <c r="F12" s="44"/>
      <c r="G12" s="45">
        <f t="shared" si="0"/>
        <v>0</v>
      </c>
    </row>
    <row r="13" spans="1:7" s="46" customFormat="1" ht="16.5" x14ac:dyDescent="0.3">
      <c r="A13" s="43" t="s">
        <v>97</v>
      </c>
      <c r="B13" s="44"/>
      <c r="C13" s="44"/>
      <c r="D13" s="44"/>
      <c r="E13" s="44"/>
      <c r="F13" s="44"/>
      <c r="G13" s="45">
        <f t="shared" si="0"/>
        <v>0</v>
      </c>
    </row>
    <row r="14" spans="1:7" s="46" customFormat="1" ht="16.5" x14ac:dyDescent="0.3">
      <c r="A14" s="43" t="s">
        <v>98</v>
      </c>
      <c r="B14" s="44"/>
      <c r="C14" s="44"/>
      <c r="D14" s="44"/>
      <c r="E14" s="44"/>
      <c r="F14" s="44"/>
      <c r="G14" s="45">
        <f t="shared" si="0"/>
        <v>0</v>
      </c>
    </row>
    <row r="15" spans="1:7" s="46" customFormat="1" ht="16.5" x14ac:dyDescent="0.3">
      <c r="A15" s="43" t="s">
        <v>99</v>
      </c>
      <c r="B15" s="44"/>
      <c r="C15" s="44"/>
      <c r="D15" s="44"/>
      <c r="E15" s="44"/>
      <c r="F15" s="44"/>
      <c r="G15" s="45">
        <f t="shared" si="0"/>
        <v>0</v>
      </c>
    </row>
    <row r="16" spans="1:7" s="46" customFormat="1" ht="16.5" x14ac:dyDescent="0.3">
      <c r="A16" s="43" t="s">
        <v>100</v>
      </c>
      <c r="B16" s="44"/>
      <c r="C16" s="44"/>
      <c r="D16" s="44"/>
      <c r="E16" s="44"/>
      <c r="F16" s="44"/>
      <c r="G16" s="45">
        <f t="shared" si="0"/>
        <v>0</v>
      </c>
    </row>
    <row r="17" spans="1:7" s="46" customFormat="1" ht="16.5" x14ac:dyDescent="0.3">
      <c r="A17" s="43" t="s">
        <v>101</v>
      </c>
      <c r="B17" s="44"/>
      <c r="C17" s="44"/>
      <c r="D17" s="44"/>
      <c r="E17" s="44"/>
      <c r="F17" s="44"/>
      <c r="G17" s="45">
        <f t="shared" si="0"/>
        <v>0</v>
      </c>
    </row>
    <row r="18" spans="1:7" ht="16.5" x14ac:dyDescent="0.3">
      <c r="A18" s="47" t="s">
        <v>102</v>
      </c>
      <c r="B18" s="48"/>
      <c r="C18" s="48"/>
      <c r="D18" s="48"/>
      <c r="E18" s="48"/>
      <c r="F18" s="48"/>
      <c r="G18" s="48"/>
    </row>
    <row r="19" spans="1:7" s="46" customFormat="1" ht="16.5" x14ac:dyDescent="0.3">
      <c r="A19" s="49" t="s">
        <v>103</v>
      </c>
      <c r="B19" s="50">
        <f>SUM(B20:GASTO_E_FIN_01)</f>
        <v>0</v>
      </c>
      <c r="C19" s="50">
        <f>SUM(C20:GASTO_E_FIN_02)</f>
        <v>0</v>
      </c>
      <c r="D19" s="50">
        <f>SUM(D20:GASTO_E_FIN_03)</f>
        <v>0</v>
      </c>
      <c r="E19" s="50">
        <f>SUM(E20:GASTO_E_FIN_04)</f>
        <v>0</v>
      </c>
      <c r="F19" s="50">
        <f>SUM(F20:GASTO_E_FIN_05)</f>
        <v>0</v>
      </c>
      <c r="G19" s="50">
        <f>SUM(G20:GASTO_E_FIN_06)</f>
        <v>0</v>
      </c>
    </row>
    <row r="20" spans="1:7" s="46" customFormat="1" ht="16.5" x14ac:dyDescent="0.3">
      <c r="A20" s="43" t="s">
        <v>94</v>
      </c>
      <c r="B20" s="44"/>
      <c r="C20" s="44"/>
      <c r="D20" s="44"/>
      <c r="E20" s="44"/>
      <c r="F20" s="44"/>
      <c r="G20" s="44">
        <f>D20-E20</f>
        <v>0</v>
      </c>
    </row>
    <row r="21" spans="1:7" s="46" customFormat="1" ht="16.5" x14ac:dyDescent="0.3">
      <c r="A21" s="43" t="s">
        <v>95</v>
      </c>
      <c r="B21" s="44"/>
      <c r="C21" s="44"/>
      <c r="D21" s="44"/>
      <c r="E21" s="44"/>
      <c r="F21" s="44"/>
      <c r="G21" s="44">
        <f t="shared" ref="G21:G27" si="1">D21-E21</f>
        <v>0</v>
      </c>
    </row>
    <row r="22" spans="1:7" s="46" customFormat="1" ht="16.5" x14ac:dyDescent="0.3">
      <c r="A22" s="43" t="s">
        <v>96</v>
      </c>
      <c r="B22" s="44"/>
      <c r="C22" s="44"/>
      <c r="D22" s="44"/>
      <c r="E22" s="44"/>
      <c r="F22" s="44"/>
      <c r="G22" s="44">
        <f t="shared" si="1"/>
        <v>0</v>
      </c>
    </row>
    <row r="23" spans="1:7" s="46" customFormat="1" ht="16.5" x14ac:dyDescent="0.3">
      <c r="A23" s="43" t="s">
        <v>97</v>
      </c>
      <c r="B23" s="44"/>
      <c r="C23" s="44"/>
      <c r="D23" s="44"/>
      <c r="E23" s="44"/>
      <c r="F23" s="44"/>
      <c r="G23" s="44">
        <f t="shared" si="1"/>
        <v>0</v>
      </c>
    </row>
    <row r="24" spans="1:7" s="46" customFormat="1" ht="16.5" x14ac:dyDescent="0.3">
      <c r="A24" s="43" t="s">
        <v>98</v>
      </c>
      <c r="B24" s="44"/>
      <c r="C24" s="44"/>
      <c r="D24" s="44"/>
      <c r="E24" s="44"/>
      <c r="F24" s="44"/>
      <c r="G24" s="44">
        <f t="shared" si="1"/>
        <v>0</v>
      </c>
    </row>
    <row r="25" spans="1:7" s="46" customFormat="1" ht="16.5" x14ac:dyDescent="0.3">
      <c r="A25" s="43" t="s">
        <v>99</v>
      </c>
      <c r="B25" s="44"/>
      <c r="C25" s="44"/>
      <c r="D25" s="44"/>
      <c r="E25" s="44"/>
      <c r="F25" s="44"/>
      <c r="G25" s="44">
        <f t="shared" si="1"/>
        <v>0</v>
      </c>
    </row>
    <row r="26" spans="1:7" s="46" customFormat="1" ht="16.5" x14ac:dyDescent="0.3">
      <c r="A26" s="43" t="s">
        <v>100</v>
      </c>
      <c r="B26" s="44"/>
      <c r="C26" s="44"/>
      <c r="D26" s="44"/>
      <c r="E26" s="44"/>
      <c r="F26" s="44"/>
      <c r="G26" s="44">
        <f t="shared" si="1"/>
        <v>0</v>
      </c>
    </row>
    <row r="27" spans="1:7" s="46" customFormat="1" ht="16.5" x14ac:dyDescent="0.3">
      <c r="A27" s="43" t="s">
        <v>101</v>
      </c>
      <c r="B27" s="44"/>
      <c r="C27" s="44"/>
      <c r="D27" s="44"/>
      <c r="E27" s="44"/>
      <c r="F27" s="44"/>
      <c r="G27" s="44">
        <f t="shared" si="1"/>
        <v>0</v>
      </c>
    </row>
    <row r="28" spans="1:7" ht="16.5" x14ac:dyDescent="0.3">
      <c r="A28" s="47" t="s">
        <v>102</v>
      </c>
      <c r="B28" s="48"/>
      <c r="C28" s="48"/>
      <c r="D28" s="48"/>
      <c r="E28" s="48"/>
      <c r="F28" s="48"/>
      <c r="G28" s="48"/>
    </row>
    <row r="29" spans="1:7" ht="16.5" x14ac:dyDescent="0.3">
      <c r="A29" s="49" t="s">
        <v>87</v>
      </c>
      <c r="B29" s="50">
        <f>GASTO_NE_T1+GASTO_E_T1</f>
        <v>0</v>
      </c>
      <c r="C29" s="50">
        <f>GASTO_NE_T2+GASTO_E_T2</f>
        <v>0</v>
      </c>
      <c r="D29" s="50">
        <f>GASTO_NE_T3+GASTO_E_T3</f>
        <v>0</v>
      </c>
      <c r="E29" s="50">
        <f>GASTO_NE_T4+GASTO_E_T4</f>
        <v>0</v>
      </c>
      <c r="F29" s="50">
        <f>GASTO_NE_T5+GASTO_E_T5</f>
        <v>0</v>
      </c>
      <c r="G29" s="50">
        <f>GASTO_NE_T6+GASTO_E_T6</f>
        <v>0</v>
      </c>
    </row>
    <row r="30" spans="1:7" ht="16.5" x14ac:dyDescent="0.3">
      <c r="A30" s="51"/>
      <c r="B30" s="23"/>
      <c r="C30" s="23"/>
      <c r="D30" s="23"/>
      <c r="E30" s="23"/>
      <c r="F30" s="23"/>
      <c r="G30" s="52"/>
    </row>
    <row r="31" spans="1:7" ht="16.5" hidden="1" x14ac:dyDescent="0.3">
      <c r="A31" s="5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workbookViewId="0">
      <selection activeCell="A13" sqref="A13"/>
    </sheetView>
  </sheetViews>
  <sheetFormatPr baseColWidth="10" defaultColWidth="0" defaultRowHeight="0" zeroHeight="1" x14ac:dyDescent="0.3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3">
      <c r="A1" s="54" t="s">
        <v>104</v>
      </c>
      <c r="B1" s="55"/>
      <c r="C1" s="55"/>
      <c r="D1" s="55"/>
      <c r="E1" s="55"/>
      <c r="F1" s="55"/>
      <c r="G1" s="55"/>
    </row>
    <row r="2" spans="1:7" ht="16.5" x14ac:dyDescent="0.3">
      <c r="A2" s="26" t="str">
        <f>ENTE_PUBLICO_A</f>
        <v>INSTITUTO MUNICIPAL DE LAS MUJERES, Gobierno del Estado de Guanajuato (a)</v>
      </c>
      <c r="B2" s="27"/>
      <c r="C2" s="27"/>
      <c r="D2" s="27"/>
      <c r="E2" s="27"/>
      <c r="F2" s="27"/>
      <c r="G2" s="28"/>
    </row>
    <row r="3" spans="1:7" ht="16.5" x14ac:dyDescent="0.3">
      <c r="A3" s="29" t="s">
        <v>105</v>
      </c>
      <c r="B3" s="30"/>
      <c r="C3" s="30"/>
      <c r="D3" s="30"/>
      <c r="E3" s="30"/>
      <c r="F3" s="30"/>
      <c r="G3" s="31"/>
    </row>
    <row r="4" spans="1:7" ht="16.5" x14ac:dyDescent="0.3">
      <c r="A4" s="29" t="s">
        <v>106</v>
      </c>
      <c r="B4" s="30"/>
      <c r="C4" s="30"/>
      <c r="D4" s="30"/>
      <c r="E4" s="30"/>
      <c r="F4" s="30"/>
      <c r="G4" s="31"/>
    </row>
    <row r="5" spans="1:7" ht="16.5" x14ac:dyDescent="0.3">
      <c r="A5" s="32" t="str">
        <f>TRIMESTRE</f>
        <v>Del 1 de enero al 31 de diciembre de 2018 (b)</v>
      </c>
      <c r="B5" s="33"/>
      <c r="C5" s="33"/>
      <c r="D5" s="33"/>
      <c r="E5" s="33"/>
      <c r="F5" s="33"/>
      <c r="G5" s="34"/>
    </row>
    <row r="6" spans="1:7" ht="16.5" x14ac:dyDescent="0.3">
      <c r="A6" s="35" t="s">
        <v>3</v>
      </c>
      <c r="B6" s="36"/>
      <c r="C6" s="36"/>
      <c r="D6" s="36"/>
      <c r="E6" s="36"/>
      <c r="F6" s="36"/>
      <c r="G6" s="37"/>
    </row>
    <row r="7" spans="1:7" ht="16.5" x14ac:dyDescent="0.3">
      <c r="A7" s="30" t="s">
        <v>4</v>
      </c>
      <c r="B7" s="35" t="s">
        <v>5</v>
      </c>
      <c r="C7" s="36"/>
      <c r="D7" s="36"/>
      <c r="E7" s="36"/>
      <c r="F7" s="37"/>
      <c r="G7" s="8" t="s">
        <v>107</v>
      </c>
    </row>
    <row r="8" spans="1:7" ht="30.75" customHeight="1" x14ac:dyDescent="0.3">
      <c r="A8" s="30"/>
      <c r="B8" s="40" t="s">
        <v>7</v>
      </c>
      <c r="C8" s="9" t="s">
        <v>108</v>
      </c>
      <c r="D8" s="40" t="s">
        <v>9</v>
      </c>
      <c r="E8" s="40" t="s">
        <v>10</v>
      </c>
      <c r="F8" s="56" t="s">
        <v>92</v>
      </c>
      <c r="G8" s="7"/>
    </row>
    <row r="9" spans="1:7" ht="16.5" x14ac:dyDescent="0.3">
      <c r="A9" s="41" t="s">
        <v>109</v>
      </c>
      <c r="B9" s="57">
        <f>SUM(B10,B19,B27,B37)</f>
        <v>9554704.1175970603</v>
      </c>
      <c r="C9" s="57">
        <f t="shared" ref="C9:G9" si="0">SUM(C10,C19,C27,C37)</f>
        <v>271739.73999999976</v>
      </c>
      <c r="D9" s="57">
        <f t="shared" si="0"/>
        <v>9826443.8575970586</v>
      </c>
      <c r="E9" s="57">
        <f t="shared" si="0"/>
        <v>9360124.4400000032</v>
      </c>
      <c r="F9" s="57">
        <f t="shared" si="0"/>
        <v>9360124.4400000032</v>
      </c>
      <c r="G9" s="57">
        <f t="shared" si="0"/>
        <v>466319.41759706021</v>
      </c>
    </row>
    <row r="10" spans="1:7" ht="16.5" x14ac:dyDescent="0.3">
      <c r="A10" s="58" t="s">
        <v>110</v>
      </c>
      <c r="B10" s="59">
        <f>SUM(B11:B18)</f>
        <v>0</v>
      </c>
      <c r="C10" s="59">
        <f t="shared" ref="C10:F10" si="1">SUM(C11:C18)</f>
        <v>0</v>
      </c>
      <c r="D10" s="59">
        <f t="shared" si="1"/>
        <v>0</v>
      </c>
      <c r="E10" s="59">
        <f t="shared" si="1"/>
        <v>0</v>
      </c>
      <c r="F10" s="59">
        <f t="shared" si="1"/>
        <v>0</v>
      </c>
      <c r="G10" s="59">
        <f>SUM(G11:G18)</f>
        <v>0</v>
      </c>
    </row>
    <row r="11" spans="1:7" ht="16.5" x14ac:dyDescent="0.3">
      <c r="A11" s="60" t="s">
        <v>111</v>
      </c>
      <c r="B11" s="61"/>
      <c r="C11" s="61"/>
      <c r="D11" s="61"/>
      <c r="E11" s="61"/>
      <c r="F11" s="61"/>
      <c r="G11" s="61">
        <f>D11-E11</f>
        <v>0</v>
      </c>
    </row>
    <row r="12" spans="1:7" ht="16.5" x14ac:dyDescent="0.3">
      <c r="A12" s="60" t="s">
        <v>112</v>
      </c>
      <c r="B12" s="61"/>
      <c r="C12" s="61"/>
      <c r="D12" s="61"/>
      <c r="E12" s="61"/>
      <c r="F12" s="61"/>
      <c r="G12" s="61">
        <f t="shared" ref="G12:G18" si="2">D12-E12</f>
        <v>0</v>
      </c>
    </row>
    <row r="13" spans="1:7" ht="16.5" x14ac:dyDescent="0.3">
      <c r="A13" s="60" t="s">
        <v>113</v>
      </c>
      <c r="B13" s="61"/>
      <c r="C13" s="61"/>
      <c r="D13" s="61"/>
      <c r="E13" s="61"/>
      <c r="F13" s="61"/>
      <c r="G13" s="61">
        <f t="shared" si="2"/>
        <v>0</v>
      </c>
    </row>
    <row r="14" spans="1:7" ht="16.5" x14ac:dyDescent="0.3">
      <c r="A14" s="60" t="s">
        <v>114</v>
      </c>
      <c r="B14" s="61"/>
      <c r="C14" s="61"/>
      <c r="D14" s="61"/>
      <c r="E14" s="61"/>
      <c r="F14" s="61"/>
      <c r="G14" s="61">
        <f t="shared" si="2"/>
        <v>0</v>
      </c>
    </row>
    <row r="15" spans="1:7" ht="16.5" x14ac:dyDescent="0.3">
      <c r="A15" s="60" t="s">
        <v>115</v>
      </c>
      <c r="B15" s="61"/>
      <c r="C15" s="61"/>
      <c r="D15" s="61"/>
      <c r="E15" s="61"/>
      <c r="F15" s="61"/>
      <c r="G15" s="61">
        <f t="shared" si="2"/>
        <v>0</v>
      </c>
    </row>
    <row r="16" spans="1:7" ht="16.5" x14ac:dyDescent="0.3">
      <c r="A16" s="60" t="s">
        <v>116</v>
      </c>
      <c r="B16" s="61"/>
      <c r="C16" s="61"/>
      <c r="D16" s="61"/>
      <c r="E16" s="61"/>
      <c r="F16" s="61"/>
      <c r="G16" s="61">
        <f t="shared" si="2"/>
        <v>0</v>
      </c>
    </row>
    <row r="17" spans="1:7" ht="16.5" x14ac:dyDescent="0.3">
      <c r="A17" s="60" t="s">
        <v>117</v>
      </c>
      <c r="B17" s="61"/>
      <c r="C17" s="61"/>
      <c r="D17" s="61"/>
      <c r="E17" s="61"/>
      <c r="F17" s="61"/>
      <c r="G17" s="61">
        <f t="shared" si="2"/>
        <v>0</v>
      </c>
    </row>
    <row r="18" spans="1:7" ht="16.5" x14ac:dyDescent="0.3">
      <c r="A18" s="60" t="s">
        <v>118</v>
      </c>
      <c r="B18" s="61"/>
      <c r="C18" s="61"/>
      <c r="D18" s="61"/>
      <c r="E18" s="61"/>
      <c r="F18" s="61"/>
      <c r="G18" s="61">
        <f t="shared" si="2"/>
        <v>0</v>
      </c>
    </row>
    <row r="19" spans="1:7" ht="16.5" x14ac:dyDescent="0.3">
      <c r="A19" s="58" t="s">
        <v>119</v>
      </c>
      <c r="B19" s="59">
        <f>SUM(B20:B26)</f>
        <v>9554704.1175970603</v>
      </c>
      <c r="C19" s="59">
        <f t="shared" ref="C19:F19" si="3">SUM(C20:C26)</f>
        <v>271739.73999999976</v>
      </c>
      <c r="D19" s="59">
        <f t="shared" si="3"/>
        <v>9826443.8575970586</v>
      </c>
      <c r="E19" s="59">
        <f t="shared" si="3"/>
        <v>9360124.4400000032</v>
      </c>
      <c r="F19" s="59">
        <f t="shared" si="3"/>
        <v>9360124.4400000032</v>
      </c>
      <c r="G19" s="59">
        <f>SUM(G20:G26)</f>
        <v>466319.41759706021</v>
      </c>
    </row>
    <row r="20" spans="1:7" ht="16.5" x14ac:dyDescent="0.3">
      <c r="A20" s="60" t="s">
        <v>120</v>
      </c>
      <c r="B20" s="59"/>
      <c r="C20" s="59"/>
      <c r="D20" s="59"/>
      <c r="E20" s="59"/>
      <c r="F20" s="59"/>
      <c r="G20" s="61">
        <f>D20-E20</f>
        <v>0</v>
      </c>
    </row>
    <row r="21" spans="1:7" ht="16.5" x14ac:dyDescent="0.3">
      <c r="A21" s="60" t="s">
        <v>121</v>
      </c>
      <c r="B21" s="59"/>
      <c r="C21" s="59"/>
      <c r="D21" s="59"/>
      <c r="E21" s="59"/>
      <c r="F21" s="59"/>
      <c r="G21" s="61">
        <f t="shared" ref="G21:G25" si="4">D21-E21</f>
        <v>0</v>
      </c>
    </row>
    <row r="22" spans="1:7" ht="16.5" x14ac:dyDescent="0.3">
      <c r="A22" s="60" t="s">
        <v>122</v>
      </c>
      <c r="B22" s="59"/>
      <c r="C22" s="59"/>
      <c r="D22" s="59"/>
      <c r="E22" s="59"/>
      <c r="F22" s="59"/>
      <c r="G22" s="61">
        <f t="shared" si="4"/>
        <v>0</v>
      </c>
    </row>
    <row r="23" spans="1:7" ht="16.5" x14ac:dyDescent="0.3">
      <c r="A23" s="60" t="s">
        <v>123</v>
      </c>
      <c r="B23" s="59"/>
      <c r="C23" s="59"/>
      <c r="D23" s="59"/>
      <c r="E23" s="59"/>
      <c r="F23" s="59"/>
      <c r="G23" s="61">
        <f t="shared" si="4"/>
        <v>0</v>
      </c>
    </row>
    <row r="24" spans="1:7" ht="16.5" x14ac:dyDescent="0.3">
      <c r="A24" s="60" t="s">
        <v>124</v>
      </c>
      <c r="B24" s="59"/>
      <c r="C24" s="59"/>
      <c r="D24" s="59"/>
      <c r="E24" s="59"/>
      <c r="F24" s="59"/>
      <c r="G24" s="61">
        <f t="shared" si="4"/>
        <v>0</v>
      </c>
    </row>
    <row r="25" spans="1:7" ht="16.5" x14ac:dyDescent="0.3">
      <c r="A25" s="60" t="s">
        <v>125</v>
      </c>
      <c r="B25" s="59"/>
      <c r="C25" s="59"/>
      <c r="D25" s="59"/>
      <c r="E25" s="59"/>
      <c r="F25" s="59"/>
      <c r="G25" s="61">
        <f t="shared" si="4"/>
        <v>0</v>
      </c>
    </row>
    <row r="26" spans="1:7" ht="16.5" x14ac:dyDescent="0.3">
      <c r="A26" s="60" t="s">
        <v>126</v>
      </c>
      <c r="B26" s="59">
        <v>9554704.1175970603</v>
      </c>
      <c r="C26" s="62">
        <v>271739.73999999976</v>
      </c>
      <c r="D26" s="62">
        <v>9826443.8575970586</v>
      </c>
      <c r="E26" s="62">
        <v>9360124.4400000032</v>
      </c>
      <c r="F26" s="62">
        <v>9360124.4400000032</v>
      </c>
      <c r="G26" s="61">
        <v>466319.41759706021</v>
      </c>
    </row>
    <row r="27" spans="1:7" ht="16.5" x14ac:dyDescent="0.3">
      <c r="A27" s="58" t="s">
        <v>127</v>
      </c>
      <c r="B27" s="59">
        <f>SUM(B28:B36)</f>
        <v>0</v>
      </c>
      <c r="C27" s="59">
        <f t="shared" ref="C27:F27" si="5">SUM(C28:C36)</f>
        <v>0</v>
      </c>
      <c r="D27" s="59">
        <f t="shared" si="5"/>
        <v>0</v>
      </c>
      <c r="E27" s="59">
        <f t="shared" si="5"/>
        <v>0</v>
      </c>
      <c r="F27" s="59">
        <f t="shared" si="5"/>
        <v>0</v>
      </c>
      <c r="G27" s="59">
        <f>SUM(G28:G36)</f>
        <v>0</v>
      </c>
    </row>
    <row r="28" spans="1:7" ht="16.5" x14ac:dyDescent="0.3">
      <c r="A28" s="63" t="s">
        <v>128</v>
      </c>
      <c r="B28" s="59"/>
      <c r="C28" s="59"/>
      <c r="D28" s="59"/>
      <c r="E28" s="59"/>
      <c r="F28" s="59"/>
      <c r="G28" s="61">
        <f>D28-E28</f>
        <v>0</v>
      </c>
    </row>
    <row r="29" spans="1:7" ht="16.5" x14ac:dyDescent="0.3">
      <c r="A29" s="60" t="s">
        <v>129</v>
      </c>
      <c r="B29" s="59"/>
      <c r="C29" s="59"/>
      <c r="D29" s="59"/>
      <c r="E29" s="59"/>
      <c r="F29" s="59"/>
      <c r="G29" s="61">
        <f t="shared" ref="G29:G36" si="6">D29-E29</f>
        <v>0</v>
      </c>
    </row>
    <row r="30" spans="1:7" ht="16.5" x14ac:dyDescent="0.3">
      <c r="A30" s="60" t="s">
        <v>130</v>
      </c>
      <c r="B30" s="59"/>
      <c r="C30" s="59"/>
      <c r="D30" s="59"/>
      <c r="E30" s="59"/>
      <c r="F30" s="59"/>
      <c r="G30" s="61">
        <f t="shared" si="6"/>
        <v>0</v>
      </c>
    </row>
    <row r="31" spans="1:7" ht="16.5" x14ac:dyDescent="0.3">
      <c r="A31" s="60" t="s">
        <v>131</v>
      </c>
      <c r="B31" s="59"/>
      <c r="C31" s="59"/>
      <c r="D31" s="59"/>
      <c r="E31" s="59"/>
      <c r="F31" s="59"/>
      <c r="G31" s="61">
        <f t="shared" si="6"/>
        <v>0</v>
      </c>
    </row>
    <row r="32" spans="1:7" ht="16.5" x14ac:dyDescent="0.3">
      <c r="A32" s="60" t="s">
        <v>132</v>
      </c>
      <c r="B32" s="59"/>
      <c r="C32" s="59"/>
      <c r="D32" s="59"/>
      <c r="E32" s="59"/>
      <c r="F32" s="59"/>
      <c r="G32" s="61">
        <f t="shared" si="6"/>
        <v>0</v>
      </c>
    </row>
    <row r="33" spans="1:7" ht="16.5" x14ac:dyDescent="0.3">
      <c r="A33" s="60" t="s">
        <v>133</v>
      </c>
      <c r="B33" s="59"/>
      <c r="C33" s="59"/>
      <c r="D33" s="59"/>
      <c r="E33" s="59"/>
      <c r="F33" s="59"/>
      <c r="G33" s="61">
        <f t="shared" si="6"/>
        <v>0</v>
      </c>
    </row>
    <row r="34" spans="1:7" ht="16.5" x14ac:dyDescent="0.3">
      <c r="A34" s="60" t="s">
        <v>134</v>
      </c>
      <c r="B34" s="59"/>
      <c r="C34" s="59"/>
      <c r="D34" s="59"/>
      <c r="E34" s="59"/>
      <c r="F34" s="59"/>
      <c r="G34" s="61">
        <f t="shared" si="6"/>
        <v>0</v>
      </c>
    </row>
    <row r="35" spans="1:7" ht="16.5" x14ac:dyDescent="0.3">
      <c r="A35" s="60" t="s">
        <v>135</v>
      </c>
      <c r="B35" s="59"/>
      <c r="C35" s="59"/>
      <c r="D35" s="59"/>
      <c r="E35" s="59"/>
      <c r="F35" s="59"/>
      <c r="G35" s="61">
        <f t="shared" si="6"/>
        <v>0</v>
      </c>
    </row>
    <row r="36" spans="1:7" ht="16.5" x14ac:dyDescent="0.3">
      <c r="A36" s="60" t="s">
        <v>136</v>
      </c>
      <c r="B36" s="59"/>
      <c r="C36" s="59"/>
      <c r="D36" s="59"/>
      <c r="E36" s="59"/>
      <c r="F36" s="59"/>
      <c r="G36" s="61">
        <f t="shared" si="6"/>
        <v>0</v>
      </c>
    </row>
    <row r="37" spans="1:7" ht="33" x14ac:dyDescent="0.3">
      <c r="A37" s="64" t="s">
        <v>137</v>
      </c>
      <c r="B37" s="59">
        <f>SUM(B38:B41)</f>
        <v>0</v>
      </c>
      <c r="C37" s="59">
        <f t="shared" ref="C37:F37" si="7">SUM(C38:C41)</f>
        <v>0</v>
      </c>
      <c r="D37" s="59">
        <f t="shared" si="7"/>
        <v>0</v>
      </c>
      <c r="E37" s="59">
        <f t="shared" si="7"/>
        <v>0</v>
      </c>
      <c r="F37" s="59">
        <f t="shared" si="7"/>
        <v>0</v>
      </c>
      <c r="G37" s="59">
        <f>SUM(G38:G41)</f>
        <v>0</v>
      </c>
    </row>
    <row r="38" spans="1:7" ht="16.5" x14ac:dyDescent="0.3">
      <c r="A38" s="63" t="s">
        <v>138</v>
      </c>
      <c r="B38" s="59"/>
      <c r="C38" s="59"/>
      <c r="D38" s="59"/>
      <c r="E38" s="59"/>
      <c r="F38" s="59"/>
      <c r="G38" s="61">
        <f>D38-E38</f>
        <v>0</v>
      </c>
    </row>
    <row r="39" spans="1:7" ht="33" x14ac:dyDescent="0.3">
      <c r="A39" s="63" t="s">
        <v>139</v>
      </c>
      <c r="B39" s="61"/>
      <c r="C39" s="61"/>
      <c r="D39" s="61"/>
      <c r="E39" s="61"/>
      <c r="F39" s="61"/>
      <c r="G39" s="61">
        <f t="shared" ref="G39:G41" si="8">D39-E39</f>
        <v>0</v>
      </c>
    </row>
    <row r="40" spans="1:7" ht="16.5" x14ac:dyDescent="0.3">
      <c r="A40" s="63" t="s">
        <v>140</v>
      </c>
      <c r="B40" s="61"/>
      <c r="C40" s="61"/>
      <c r="D40" s="61"/>
      <c r="E40" s="61"/>
      <c r="F40" s="61"/>
      <c r="G40" s="61">
        <f t="shared" si="8"/>
        <v>0</v>
      </c>
    </row>
    <row r="41" spans="1:7" ht="16.5" x14ac:dyDescent="0.3">
      <c r="A41" s="63" t="s">
        <v>141</v>
      </c>
      <c r="B41" s="61"/>
      <c r="C41" s="61"/>
      <c r="D41" s="61"/>
      <c r="E41" s="61"/>
      <c r="F41" s="61"/>
      <c r="G41" s="61">
        <f t="shared" si="8"/>
        <v>0</v>
      </c>
    </row>
    <row r="42" spans="1:7" ht="16.5" x14ac:dyDescent="0.3">
      <c r="A42" s="63"/>
      <c r="B42" s="61"/>
      <c r="C42" s="61"/>
      <c r="D42" s="61"/>
      <c r="E42" s="61"/>
      <c r="F42" s="61"/>
      <c r="G42" s="61"/>
    </row>
    <row r="43" spans="1:7" ht="16.5" x14ac:dyDescent="0.3">
      <c r="A43" s="49" t="s">
        <v>142</v>
      </c>
      <c r="B43" s="65">
        <f>SUM(B44,B53,B61,B71)</f>
        <v>0</v>
      </c>
      <c r="C43" s="65">
        <f t="shared" ref="C43:G43" si="9">SUM(C44,C53,C61,C71)</f>
        <v>0</v>
      </c>
      <c r="D43" s="65">
        <f t="shared" si="9"/>
        <v>0</v>
      </c>
      <c r="E43" s="65">
        <f t="shared" si="9"/>
        <v>0</v>
      </c>
      <c r="F43" s="65">
        <f t="shared" si="9"/>
        <v>0</v>
      </c>
      <c r="G43" s="65">
        <f t="shared" si="9"/>
        <v>0</v>
      </c>
    </row>
    <row r="44" spans="1:7" ht="16.5" x14ac:dyDescent="0.3">
      <c r="A44" s="58" t="s">
        <v>143</v>
      </c>
      <c r="B44" s="61">
        <f>SUM(B45:B52)</f>
        <v>0</v>
      </c>
      <c r="C44" s="61">
        <f t="shared" ref="C44:G44" si="10">SUM(C45:C52)</f>
        <v>0</v>
      </c>
      <c r="D44" s="61">
        <f t="shared" si="10"/>
        <v>0</v>
      </c>
      <c r="E44" s="61">
        <f t="shared" si="10"/>
        <v>0</v>
      </c>
      <c r="F44" s="61">
        <f t="shared" si="10"/>
        <v>0</v>
      </c>
      <c r="G44" s="61">
        <f t="shared" si="10"/>
        <v>0</v>
      </c>
    </row>
    <row r="45" spans="1:7" ht="16.5" x14ac:dyDescent="0.3">
      <c r="A45" s="63" t="s">
        <v>111</v>
      </c>
      <c r="B45" s="61"/>
      <c r="C45" s="61"/>
      <c r="D45" s="61"/>
      <c r="E45" s="61"/>
      <c r="F45" s="61"/>
      <c r="G45" s="61">
        <f>D45-E45</f>
        <v>0</v>
      </c>
    </row>
    <row r="46" spans="1:7" ht="16.5" x14ac:dyDescent="0.3">
      <c r="A46" s="63" t="s">
        <v>112</v>
      </c>
      <c r="B46" s="61"/>
      <c r="C46" s="61"/>
      <c r="D46" s="61"/>
      <c r="E46" s="61"/>
      <c r="F46" s="61"/>
      <c r="G46" s="61">
        <f t="shared" ref="G46:G52" si="11">D46-E46</f>
        <v>0</v>
      </c>
    </row>
    <row r="47" spans="1:7" ht="16.5" x14ac:dyDescent="0.3">
      <c r="A47" s="63" t="s">
        <v>113</v>
      </c>
      <c r="B47" s="61"/>
      <c r="C47" s="61"/>
      <c r="D47" s="61"/>
      <c r="E47" s="61"/>
      <c r="F47" s="61"/>
      <c r="G47" s="61">
        <f t="shared" si="11"/>
        <v>0</v>
      </c>
    </row>
    <row r="48" spans="1:7" ht="16.5" x14ac:dyDescent="0.3">
      <c r="A48" s="63" t="s">
        <v>114</v>
      </c>
      <c r="B48" s="61"/>
      <c r="C48" s="61"/>
      <c r="D48" s="61"/>
      <c r="E48" s="61"/>
      <c r="F48" s="61"/>
      <c r="G48" s="61">
        <f t="shared" si="11"/>
        <v>0</v>
      </c>
    </row>
    <row r="49" spans="1:7" ht="16.5" x14ac:dyDescent="0.3">
      <c r="A49" s="63" t="s">
        <v>115</v>
      </c>
      <c r="B49" s="61"/>
      <c r="C49" s="61"/>
      <c r="D49" s="61"/>
      <c r="E49" s="61"/>
      <c r="F49" s="61"/>
      <c r="G49" s="61">
        <f t="shared" si="11"/>
        <v>0</v>
      </c>
    </row>
    <row r="50" spans="1:7" ht="16.5" x14ac:dyDescent="0.3">
      <c r="A50" s="63" t="s">
        <v>116</v>
      </c>
      <c r="B50" s="61"/>
      <c r="C50" s="61"/>
      <c r="D50" s="61"/>
      <c r="E50" s="61"/>
      <c r="F50" s="61"/>
      <c r="G50" s="61">
        <f t="shared" si="11"/>
        <v>0</v>
      </c>
    </row>
    <row r="51" spans="1:7" ht="16.5" x14ac:dyDescent="0.3">
      <c r="A51" s="63" t="s">
        <v>117</v>
      </c>
      <c r="B51" s="61"/>
      <c r="C51" s="61"/>
      <c r="D51" s="61"/>
      <c r="E51" s="61"/>
      <c r="F51" s="61"/>
      <c r="G51" s="61">
        <f t="shared" si="11"/>
        <v>0</v>
      </c>
    </row>
    <row r="52" spans="1:7" ht="16.5" x14ac:dyDescent="0.3">
      <c r="A52" s="63" t="s">
        <v>118</v>
      </c>
      <c r="B52" s="61"/>
      <c r="C52" s="61"/>
      <c r="D52" s="61"/>
      <c r="E52" s="61"/>
      <c r="F52" s="61"/>
      <c r="G52" s="61">
        <f t="shared" si="11"/>
        <v>0</v>
      </c>
    </row>
    <row r="53" spans="1:7" ht="16.5" x14ac:dyDescent="0.3">
      <c r="A53" s="58" t="s">
        <v>119</v>
      </c>
      <c r="B53" s="59">
        <f>SUM(B54:B60)</f>
        <v>0</v>
      </c>
      <c r="C53" s="59">
        <f t="shared" ref="C53:G53" si="12">SUM(C54:C60)</f>
        <v>0</v>
      </c>
      <c r="D53" s="59">
        <f t="shared" si="12"/>
        <v>0</v>
      </c>
      <c r="E53" s="59">
        <f t="shared" si="12"/>
        <v>0</v>
      </c>
      <c r="F53" s="59">
        <f t="shared" si="12"/>
        <v>0</v>
      </c>
      <c r="G53" s="59">
        <f t="shared" si="12"/>
        <v>0</v>
      </c>
    </row>
    <row r="54" spans="1:7" ht="16.5" x14ac:dyDescent="0.3">
      <c r="A54" s="63" t="s">
        <v>120</v>
      </c>
      <c r="B54" s="59"/>
      <c r="C54" s="59"/>
      <c r="D54" s="59"/>
      <c r="E54" s="59"/>
      <c r="F54" s="59"/>
      <c r="G54" s="61">
        <f>D54-E54</f>
        <v>0</v>
      </c>
    </row>
    <row r="55" spans="1:7" ht="16.5" x14ac:dyDescent="0.3">
      <c r="A55" s="63" t="s">
        <v>121</v>
      </c>
      <c r="B55" s="59"/>
      <c r="C55" s="59"/>
      <c r="D55" s="59"/>
      <c r="E55" s="59"/>
      <c r="F55" s="59"/>
      <c r="G55" s="61">
        <f t="shared" ref="G55:G60" si="13">D55-E55</f>
        <v>0</v>
      </c>
    </row>
    <row r="56" spans="1:7" ht="16.5" x14ac:dyDescent="0.3">
      <c r="A56" s="63" t="s">
        <v>122</v>
      </c>
      <c r="B56" s="59"/>
      <c r="C56" s="59"/>
      <c r="D56" s="59"/>
      <c r="E56" s="59"/>
      <c r="F56" s="59"/>
      <c r="G56" s="61">
        <f t="shared" si="13"/>
        <v>0</v>
      </c>
    </row>
    <row r="57" spans="1:7" ht="16.5" x14ac:dyDescent="0.3">
      <c r="A57" s="66" t="s">
        <v>123</v>
      </c>
      <c r="B57" s="59"/>
      <c r="C57" s="59"/>
      <c r="D57" s="59"/>
      <c r="E57" s="59"/>
      <c r="F57" s="59"/>
      <c r="G57" s="61">
        <f t="shared" si="13"/>
        <v>0</v>
      </c>
    </row>
    <row r="58" spans="1:7" ht="16.5" x14ac:dyDescent="0.3">
      <c r="A58" s="63" t="s">
        <v>124</v>
      </c>
      <c r="B58" s="59"/>
      <c r="C58" s="59"/>
      <c r="D58" s="59"/>
      <c r="E58" s="59"/>
      <c r="F58" s="59"/>
      <c r="G58" s="61">
        <f t="shared" si="13"/>
        <v>0</v>
      </c>
    </row>
    <row r="59" spans="1:7" ht="16.5" x14ac:dyDescent="0.3">
      <c r="A59" s="63" t="s">
        <v>125</v>
      </c>
      <c r="B59" s="59"/>
      <c r="C59" s="59"/>
      <c r="D59" s="59"/>
      <c r="E59" s="59"/>
      <c r="F59" s="59"/>
      <c r="G59" s="61">
        <f t="shared" si="13"/>
        <v>0</v>
      </c>
    </row>
    <row r="60" spans="1:7" ht="16.5" x14ac:dyDescent="0.3">
      <c r="A60" s="63" t="s">
        <v>126</v>
      </c>
      <c r="B60" s="59"/>
      <c r="C60" s="59"/>
      <c r="D60" s="59"/>
      <c r="E60" s="59"/>
      <c r="F60" s="59"/>
      <c r="G60" s="61">
        <f t="shared" si="13"/>
        <v>0</v>
      </c>
    </row>
    <row r="61" spans="1:7" ht="16.5" x14ac:dyDescent="0.3">
      <c r="A61" s="58" t="s">
        <v>127</v>
      </c>
      <c r="B61" s="59">
        <f>SUM(B62:B70)</f>
        <v>0</v>
      </c>
      <c r="C61" s="59">
        <f t="shared" ref="C61:G61" si="14">SUM(C62:C70)</f>
        <v>0</v>
      </c>
      <c r="D61" s="59">
        <f t="shared" si="14"/>
        <v>0</v>
      </c>
      <c r="E61" s="59">
        <f t="shared" si="14"/>
        <v>0</v>
      </c>
      <c r="F61" s="59">
        <f t="shared" si="14"/>
        <v>0</v>
      </c>
      <c r="G61" s="59">
        <f t="shared" si="14"/>
        <v>0</v>
      </c>
    </row>
    <row r="62" spans="1:7" ht="16.5" x14ac:dyDescent="0.3">
      <c r="A62" s="63" t="s">
        <v>128</v>
      </c>
      <c r="B62" s="59"/>
      <c r="C62" s="59"/>
      <c r="D62" s="59"/>
      <c r="E62" s="59"/>
      <c r="F62" s="59"/>
      <c r="G62" s="61">
        <f>D62-E62</f>
        <v>0</v>
      </c>
    </row>
    <row r="63" spans="1:7" ht="16.5" x14ac:dyDescent="0.3">
      <c r="A63" s="63" t="s">
        <v>129</v>
      </c>
      <c r="B63" s="59"/>
      <c r="C63" s="59"/>
      <c r="D63" s="59"/>
      <c r="E63" s="59"/>
      <c r="F63" s="59"/>
      <c r="G63" s="61">
        <f t="shared" ref="G63:G70" si="15">D63-E63</f>
        <v>0</v>
      </c>
    </row>
    <row r="64" spans="1:7" ht="16.5" x14ac:dyDescent="0.3">
      <c r="A64" s="63" t="s">
        <v>130</v>
      </c>
      <c r="B64" s="59"/>
      <c r="C64" s="59"/>
      <c r="D64" s="59"/>
      <c r="E64" s="59"/>
      <c r="F64" s="59"/>
      <c r="G64" s="61">
        <f t="shared" si="15"/>
        <v>0</v>
      </c>
    </row>
    <row r="65" spans="1:8" ht="16.5" x14ac:dyDescent="0.3">
      <c r="A65" s="63" t="s">
        <v>131</v>
      </c>
      <c r="B65" s="59"/>
      <c r="C65" s="59"/>
      <c r="D65" s="59"/>
      <c r="E65" s="59"/>
      <c r="F65" s="59"/>
      <c r="G65" s="61">
        <f t="shared" si="15"/>
        <v>0</v>
      </c>
    </row>
    <row r="66" spans="1:8" ht="16.5" x14ac:dyDescent="0.3">
      <c r="A66" s="63" t="s">
        <v>132</v>
      </c>
      <c r="B66" s="59"/>
      <c r="C66" s="59"/>
      <c r="D66" s="59"/>
      <c r="E66" s="59"/>
      <c r="F66" s="59"/>
      <c r="G66" s="61">
        <f t="shared" si="15"/>
        <v>0</v>
      </c>
    </row>
    <row r="67" spans="1:8" ht="16.5" x14ac:dyDescent="0.3">
      <c r="A67" s="63" t="s">
        <v>133</v>
      </c>
      <c r="B67" s="59"/>
      <c r="C67" s="59"/>
      <c r="D67" s="59"/>
      <c r="E67" s="59"/>
      <c r="F67" s="59"/>
      <c r="G67" s="61">
        <f t="shared" si="15"/>
        <v>0</v>
      </c>
    </row>
    <row r="68" spans="1:8" ht="16.5" x14ac:dyDescent="0.3">
      <c r="A68" s="63" t="s">
        <v>134</v>
      </c>
      <c r="B68" s="59"/>
      <c r="C68" s="59"/>
      <c r="D68" s="59"/>
      <c r="E68" s="59"/>
      <c r="F68" s="59"/>
      <c r="G68" s="61">
        <f t="shared" si="15"/>
        <v>0</v>
      </c>
    </row>
    <row r="69" spans="1:8" ht="16.5" x14ac:dyDescent="0.3">
      <c r="A69" s="63" t="s">
        <v>135</v>
      </c>
      <c r="B69" s="59"/>
      <c r="C69" s="59"/>
      <c r="D69" s="59"/>
      <c r="E69" s="59"/>
      <c r="F69" s="59"/>
      <c r="G69" s="61">
        <f t="shared" si="15"/>
        <v>0</v>
      </c>
    </row>
    <row r="70" spans="1:8" ht="16.5" x14ac:dyDescent="0.3">
      <c r="A70" s="63" t="s">
        <v>136</v>
      </c>
      <c r="B70" s="59"/>
      <c r="C70" s="59"/>
      <c r="D70" s="59"/>
      <c r="E70" s="59"/>
      <c r="F70" s="59"/>
      <c r="G70" s="61">
        <f t="shared" si="15"/>
        <v>0</v>
      </c>
    </row>
    <row r="71" spans="1:8" ht="16.5" x14ac:dyDescent="0.3">
      <c r="A71" s="64" t="s">
        <v>144</v>
      </c>
      <c r="B71" s="67">
        <f>SUM(B72:B75)</f>
        <v>0</v>
      </c>
      <c r="C71" s="67">
        <f t="shared" ref="C71:F71" si="16">SUM(C72:C75)</f>
        <v>0</v>
      </c>
      <c r="D71" s="67">
        <f t="shared" si="16"/>
        <v>0</v>
      </c>
      <c r="E71" s="67">
        <f t="shared" si="16"/>
        <v>0</v>
      </c>
      <c r="F71" s="67">
        <f t="shared" si="16"/>
        <v>0</v>
      </c>
      <c r="G71" s="67">
        <f>SUM(G72:G75)</f>
        <v>0</v>
      </c>
    </row>
    <row r="72" spans="1:8" ht="16.5" x14ac:dyDescent="0.3">
      <c r="A72" s="63" t="s">
        <v>138</v>
      </c>
      <c r="B72" s="59"/>
      <c r="C72" s="59"/>
      <c r="D72" s="59"/>
      <c r="E72" s="59"/>
      <c r="F72" s="59"/>
      <c r="G72" s="61">
        <f>D72-E72</f>
        <v>0</v>
      </c>
    </row>
    <row r="73" spans="1:8" ht="33" x14ac:dyDescent="0.3">
      <c r="A73" s="63" t="s">
        <v>139</v>
      </c>
      <c r="B73" s="59"/>
      <c r="C73" s="59"/>
      <c r="D73" s="59"/>
      <c r="E73" s="59"/>
      <c r="F73" s="59"/>
      <c r="G73" s="61">
        <f t="shared" ref="G73:G75" si="17">D73-E73</f>
        <v>0</v>
      </c>
    </row>
    <row r="74" spans="1:8" ht="16.5" x14ac:dyDescent="0.3">
      <c r="A74" s="63" t="s">
        <v>140</v>
      </c>
      <c r="B74" s="59"/>
      <c r="C74" s="59"/>
      <c r="D74" s="59"/>
      <c r="E74" s="59"/>
      <c r="F74" s="59"/>
      <c r="G74" s="61">
        <f t="shared" si="17"/>
        <v>0</v>
      </c>
    </row>
    <row r="75" spans="1:8" ht="16.5" x14ac:dyDescent="0.3">
      <c r="A75" s="63" t="s">
        <v>141</v>
      </c>
      <c r="B75" s="59"/>
      <c r="C75" s="59"/>
      <c r="D75" s="59"/>
      <c r="E75" s="59"/>
      <c r="F75" s="59"/>
      <c r="G75" s="61">
        <f t="shared" si="17"/>
        <v>0</v>
      </c>
    </row>
    <row r="76" spans="1:8" ht="16.5" x14ac:dyDescent="0.3">
      <c r="A76" s="48"/>
      <c r="B76" s="68"/>
      <c r="C76" s="68"/>
      <c r="D76" s="68"/>
      <c r="E76" s="68"/>
      <c r="F76" s="68"/>
      <c r="G76" s="68"/>
    </row>
    <row r="77" spans="1:8" ht="16.5" x14ac:dyDescent="0.3">
      <c r="A77" s="49" t="s">
        <v>87</v>
      </c>
      <c r="B77" s="65">
        <f>B43+B9</f>
        <v>9554704.1175970603</v>
      </c>
      <c r="C77" s="65">
        <f t="shared" ref="C77:F77" si="18">C43+C9</f>
        <v>271739.73999999976</v>
      </c>
      <c r="D77" s="65">
        <f t="shared" si="18"/>
        <v>9826443.8575970586</v>
      </c>
      <c r="E77" s="65">
        <f t="shared" si="18"/>
        <v>9360124.4400000032</v>
      </c>
      <c r="F77" s="65">
        <f t="shared" si="18"/>
        <v>9360124.4400000032</v>
      </c>
      <c r="G77" s="65">
        <f>G43+G9</f>
        <v>466319.41759706021</v>
      </c>
    </row>
    <row r="78" spans="1:8" ht="16.5" x14ac:dyDescent="0.3">
      <c r="A78" s="51"/>
      <c r="B78" s="69"/>
      <c r="C78" s="69"/>
      <c r="D78" s="69"/>
      <c r="E78" s="69"/>
      <c r="F78" s="69"/>
      <c r="G78" s="69"/>
      <c r="H78" s="2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sqref="A1:G1"/>
    </sheetView>
  </sheetViews>
  <sheetFormatPr baseColWidth="10" defaultColWidth="0" defaultRowHeight="0" zeroHeight="1" x14ac:dyDescent="0.3"/>
  <cols>
    <col min="1" max="1" width="111.85546875" customWidth="1"/>
    <col min="2" max="6" width="20.7109375" style="78" customWidth="1"/>
    <col min="7" max="7" width="17.5703125" style="78" customWidth="1"/>
    <col min="8" max="16384" width="10.85546875" hidden="1"/>
  </cols>
  <sheetData>
    <row r="1" spans="1:7" ht="54" customHeight="1" x14ac:dyDescent="0.3">
      <c r="A1" s="1" t="s">
        <v>145</v>
      </c>
      <c r="B1" s="2"/>
      <c r="C1" s="2"/>
      <c r="D1" s="2"/>
      <c r="E1" s="2"/>
      <c r="F1" s="2"/>
      <c r="G1" s="2"/>
    </row>
    <row r="2" spans="1:7" ht="16.5" x14ac:dyDescent="0.3">
      <c r="A2" s="26" t="str">
        <f>ENTE_PUBLICO_A</f>
        <v>INSTITUTO MUNICIPAL DE LAS MUJERES, Gobierno del Estado de Guanajuato (a)</v>
      </c>
      <c r="B2" s="27"/>
      <c r="C2" s="27"/>
      <c r="D2" s="27"/>
      <c r="E2" s="27"/>
      <c r="F2" s="27"/>
      <c r="G2" s="28"/>
    </row>
    <row r="3" spans="1:7" ht="16.5" x14ac:dyDescent="0.3">
      <c r="A3" s="32" t="s">
        <v>1</v>
      </c>
      <c r="B3" s="33"/>
      <c r="C3" s="33"/>
      <c r="D3" s="33"/>
      <c r="E3" s="33"/>
      <c r="F3" s="33"/>
      <c r="G3" s="34"/>
    </row>
    <row r="4" spans="1:7" ht="16.5" x14ac:dyDescent="0.3">
      <c r="A4" s="32" t="s">
        <v>146</v>
      </c>
      <c r="B4" s="33"/>
      <c r="C4" s="33"/>
      <c r="D4" s="33"/>
      <c r="E4" s="33"/>
      <c r="F4" s="33"/>
      <c r="G4" s="34"/>
    </row>
    <row r="5" spans="1:7" ht="16.5" x14ac:dyDescent="0.3">
      <c r="A5" s="32" t="str">
        <f>TRIMESTRE</f>
        <v>Del 1 de enero al 31 de diciembre de 2018 (b)</v>
      </c>
      <c r="B5" s="33"/>
      <c r="C5" s="33"/>
      <c r="D5" s="33"/>
      <c r="E5" s="33"/>
      <c r="F5" s="33"/>
      <c r="G5" s="34"/>
    </row>
    <row r="6" spans="1:7" ht="16.5" x14ac:dyDescent="0.3">
      <c r="A6" s="35" t="s">
        <v>3</v>
      </c>
      <c r="B6" s="36"/>
      <c r="C6" s="36"/>
      <c r="D6" s="36"/>
      <c r="E6" s="36"/>
      <c r="F6" s="36"/>
      <c r="G6" s="37"/>
    </row>
    <row r="7" spans="1:7" ht="16.5" x14ac:dyDescent="0.3">
      <c r="A7" s="38" t="s">
        <v>147</v>
      </c>
      <c r="B7" s="7" t="s">
        <v>5</v>
      </c>
      <c r="C7" s="7"/>
      <c r="D7" s="7"/>
      <c r="E7" s="7"/>
      <c r="F7" s="7"/>
      <c r="G7" s="7" t="s">
        <v>6</v>
      </c>
    </row>
    <row r="8" spans="1:7" ht="29.25" customHeight="1" x14ac:dyDescent="0.3">
      <c r="A8" s="6"/>
      <c r="B8" s="9" t="s">
        <v>7</v>
      </c>
      <c r="C8" s="70" t="s">
        <v>108</v>
      </c>
      <c r="D8" s="70" t="s">
        <v>91</v>
      </c>
      <c r="E8" s="70" t="s">
        <v>10</v>
      </c>
      <c r="F8" s="70" t="s">
        <v>92</v>
      </c>
      <c r="G8" s="71"/>
    </row>
    <row r="9" spans="1:7" ht="16.5" x14ac:dyDescent="0.3">
      <c r="A9" s="41" t="s">
        <v>148</v>
      </c>
      <c r="B9" s="72">
        <f>SUM(B10,B11,B12,B15,B16,B19)</f>
        <v>8520307.8998835497</v>
      </c>
      <c r="C9" s="72">
        <f t="shared" ref="C9:F9" si="0">SUM(C10,C11,C12,C15,C16,C19)</f>
        <v>0</v>
      </c>
      <c r="D9" s="72">
        <f t="shared" si="0"/>
        <v>8569165.179883549</v>
      </c>
      <c r="E9" s="72">
        <f t="shared" si="0"/>
        <v>8192506.6000000006</v>
      </c>
      <c r="F9" s="72">
        <f t="shared" si="0"/>
        <v>8192506.6000000006</v>
      </c>
      <c r="G9" s="72">
        <f>SUM(G10,G11,G12,G15,G16,G19)</f>
        <v>376658.57988354925</v>
      </c>
    </row>
    <row r="10" spans="1:7" ht="16.5" x14ac:dyDescent="0.3">
      <c r="A10" s="58" t="s">
        <v>149</v>
      </c>
      <c r="B10" s="73">
        <v>8520307.8998835497</v>
      </c>
      <c r="C10" s="73">
        <v>0</v>
      </c>
      <c r="D10" s="73">
        <v>8569165.179883549</v>
      </c>
      <c r="E10" s="73">
        <v>8192506.6000000006</v>
      </c>
      <c r="F10" s="73">
        <v>8192506.6000000006</v>
      </c>
      <c r="G10" s="73">
        <v>376658.57988354925</v>
      </c>
    </row>
    <row r="11" spans="1:7" ht="16.5" x14ac:dyDescent="0.3">
      <c r="A11" s="58" t="s">
        <v>150</v>
      </c>
      <c r="B11" s="74"/>
      <c r="C11" s="74"/>
      <c r="D11" s="74"/>
      <c r="E11" s="74"/>
      <c r="F11" s="74"/>
      <c r="G11" s="74">
        <f>D11-E11</f>
        <v>0</v>
      </c>
    </row>
    <row r="12" spans="1:7" ht="16.5" x14ac:dyDescent="0.3">
      <c r="A12" s="58" t="s">
        <v>151</v>
      </c>
      <c r="B12" s="74">
        <f>B13+B14</f>
        <v>0</v>
      </c>
      <c r="C12" s="74">
        <f t="shared" ref="C12:F12" si="1">C13+C14</f>
        <v>0</v>
      </c>
      <c r="D12" s="74">
        <f t="shared" si="1"/>
        <v>0</v>
      </c>
      <c r="E12" s="74">
        <f t="shared" si="1"/>
        <v>0</v>
      </c>
      <c r="F12" s="74">
        <f t="shared" si="1"/>
        <v>0</v>
      </c>
      <c r="G12" s="74">
        <f>G13+G14</f>
        <v>0</v>
      </c>
    </row>
    <row r="13" spans="1:7" ht="16.5" x14ac:dyDescent="0.3">
      <c r="A13" s="60" t="s">
        <v>152</v>
      </c>
      <c r="B13" s="74"/>
      <c r="C13" s="74"/>
      <c r="D13" s="74"/>
      <c r="E13" s="74"/>
      <c r="F13" s="74"/>
      <c r="G13" s="74">
        <f>D13-E13</f>
        <v>0</v>
      </c>
    </row>
    <row r="14" spans="1:7" ht="16.5" x14ac:dyDescent="0.3">
      <c r="A14" s="60" t="s">
        <v>153</v>
      </c>
      <c r="B14" s="74"/>
      <c r="C14" s="74"/>
      <c r="D14" s="74"/>
      <c r="E14" s="74"/>
      <c r="F14" s="74"/>
      <c r="G14" s="74">
        <f t="shared" ref="G14:G15" si="2">D14-E14</f>
        <v>0</v>
      </c>
    </row>
    <row r="15" spans="1:7" ht="16.5" x14ac:dyDescent="0.3">
      <c r="A15" s="58" t="s">
        <v>154</v>
      </c>
      <c r="B15" s="74"/>
      <c r="C15" s="74"/>
      <c r="D15" s="74"/>
      <c r="E15" s="74"/>
      <c r="F15" s="74"/>
      <c r="G15" s="74">
        <f t="shared" si="2"/>
        <v>0</v>
      </c>
    </row>
    <row r="16" spans="1:7" ht="16.5" x14ac:dyDescent="0.3">
      <c r="A16" s="64" t="s">
        <v>155</v>
      </c>
      <c r="B16" s="74">
        <f>B17+B18</f>
        <v>0</v>
      </c>
      <c r="C16" s="74">
        <f t="shared" ref="C16:G16" si="3">C17+C18</f>
        <v>0</v>
      </c>
      <c r="D16" s="74">
        <f t="shared" si="3"/>
        <v>0</v>
      </c>
      <c r="E16" s="74">
        <f t="shared" si="3"/>
        <v>0</v>
      </c>
      <c r="F16" s="74">
        <f t="shared" si="3"/>
        <v>0</v>
      </c>
      <c r="G16" s="74">
        <f t="shared" si="3"/>
        <v>0</v>
      </c>
    </row>
    <row r="17" spans="1:7" ht="16.5" x14ac:dyDescent="0.3">
      <c r="A17" s="60" t="s">
        <v>156</v>
      </c>
      <c r="B17" s="74"/>
      <c r="C17" s="74"/>
      <c r="D17" s="74"/>
      <c r="E17" s="74"/>
      <c r="F17" s="74"/>
      <c r="G17" s="74">
        <f>D17-E17</f>
        <v>0</v>
      </c>
    </row>
    <row r="18" spans="1:7" ht="16.5" x14ac:dyDescent="0.3">
      <c r="A18" s="60" t="s">
        <v>157</v>
      </c>
      <c r="B18" s="74"/>
      <c r="C18" s="74"/>
      <c r="D18" s="74"/>
      <c r="E18" s="74"/>
      <c r="F18" s="74"/>
      <c r="G18" s="74">
        <f>D18-E18</f>
        <v>0</v>
      </c>
    </row>
    <row r="19" spans="1:7" ht="16.5" x14ac:dyDescent="0.3">
      <c r="A19" s="58" t="s">
        <v>158</v>
      </c>
      <c r="B19" s="74"/>
      <c r="C19" s="74"/>
      <c r="D19" s="74"/>
      <c r="E19" s="74"/>
      <c r="F19" s="74"/>
      <c r="G19" s="74">
        <f>D19-E19</f>
        <v>0</v>
      </c>
    </row>
    <row r="20" spans="1:7" ht="16.5" x14ac:dyDescent="0.3">
      <c r="A20" s="48"/>
      <c r="B20" s="75"/>
      <c r="C20" s="75"/>
      <c r="D20" s="75"/>
      <c r="E20" s="75"/>
      <c r="F20" s="75"/>
      <c r="G20" s="75"/>
    </row>
    <row r="21" spans="1:7" s="46" customFormat="1" ht="16.5" x14ac:dyDescent="0.3">
      <c r="A21" s="76" t="s">
        <v>159</v>
      </c>
      <c r="B21" s="72">
        <f>SUM(B22,B23,B24,B27,B28,B31)</f>
        <v>0</v>
      </c>
      <c r="C21" s="72">
        <f t="shared" ref="C21:F21" si="4">SUM(C22,C23,C24,C27,C28,C31)</f>
        <v>0</v>
      </c>
      <c r="D21" s="72">
        <f t="shared" si="4"/>
        <v>0</v>
      </c>
      <c r="E21" s="72">
        <f t="shared" si="4"/>
        <v>0</v>
      </c>
      <c r="F21" s="72">
        <f t="shared" si="4"/>
        <v>0</v>
      </c>
      <c r="G21" s="72">
        <f>SUM(G22,G23,G24,G27,G28,G31)</f>
        <v>0</v>
      </c>
    </row>
    <row r="22" spans="1:7" s="46" customFormat="1" ht="16.5" x14ac:dyDescent="0.3">
      <c r="A22" s="58" t="s">
        <v>149</v>
      </c>
      <c r="B22" s="74"/>
      <c r="C22" s="74"/>
      <c r="D22" s="74"/>
      <c r="E22" s="74"/>
      <c r="F22" s="74"/>
      <c r="G22" s="74">
        <f>D22-E22</f>
        <v>0</v>
      </c>
    </row>
    <row r="23" spans="1:7" s="46" customFormat="1" ht="16.5" x14ac:dyDescent="0.3">
      <c r="A23" s="58" t="s">
        <v>150</v>
      </c>
      <c r="B23" s="74"/>
      <c r="C23" s="74"/>
      <c r="D23" s="74"/>
      <c r="E23" s="74"/>
      <c r="F23" s="74"/>
      <c r="G23" s="74">
        <f>D23-E23</f>
        <v>0</v>
      </c>
    </row>
    <row r="24" spans="1:7" s="46" customFormat="1" ht="16.5" x14ac:dyDescent="0.3">
      <c r="A24" s="58" t="s">
        <v>151</v>
      </c>
      <c r="B24" s="74">
        <f>B25+B26</f>
        <v>0</v>
      </c>
      <c r="C24" s="74">
        <f t="shared" ref="C24:G24" si="5">C25+C26</f>
        <v>0</v>
      </c>
      <c r="D24" s="74">
        <f t="shared" si="5"/>
        <v>0</v>
      </c>
      <c r="E24" s="74">
        <f t="shared" si="5"/>
        <v>0</v>
      </c>
      <c r="F24" s="74">
        <f t="shared" si="5"/>
        <v>0</v>
      </c>
      <c r="G24" s="74">
        <f t="shared" si="5"/>
        <v>0</v>
      </c>
    </row>
    <row r="25" spans="1:7" s="46" customFormat="1" ht="16.5" x14ac:dyDescent="0.3">
      <c r="A25" s="60" t="s">
        <v>152</v>
      </c>
      <c r="B25" s="74"/>
      <c r="C25" s="74"/>
      <c r="D25" s="74"/>
      <c r="E25" s="74"/>
      <c r="F25" s="74"/>
      <c r="G25" s="74">
        <f>D25-E25</f>
        <v>0</v>
      </c>
    </row>
    <row r="26" spans="1:7" s="46" customFormat="1" ht="16.5" x14ac:dyDescent="0.3">
      <c r="A26" s="60" t="s">
        <v>153</v>
      </c>
      <c r="B26" s="74"/>
      <c r="C26" s="74"/>
      <c r="D26" s="74"/>
      <c r="E26" s="74"/>
      <c r="F26" s="74"/>
      <c r="G26" s="74">
        <f t="shared" ref="G26:G27" si="6">D26-E26</f>
        <v>0</v>
      </c>
    </row>
    <row r="27" spans="1:7" s="46" customFormat="1" ht="16.5" x14ac:dyDescent="0.3">
      <c r="A27" s="58" t="s">
        <v>154</v>
      </c>
      <c r="B27" s="74"/>
      <c r="C27" s="74"/>
      <c r="D27" s="74"/>
      <c r="E27" s="74"/>
      <c r="F27" s="74"/>
      <c r="G27" s="74">
        <f t="shared" si="6"/>
        <v>0</v>
      </c>
    </row>
    <row r="28" spans="1:7" s="46" customFormat="1" ht="16.5" x14ac:dyDescent="0.3">
      <c r="A28" s="64" t="s">
        <v>155</v>
      </c>
      <c r="B28" s="74">
        <f>B29+B30</f>
        <v>0</v>
      </c>
      <c r="C28" s="74">
        <f t="shared" ref="C28:G28" si="7">C29+C30</f>
        <v>0</v>
      </c>
      <c r="D28" s="74">
        <f t="shared" si="7"/>
        <v>0</v>
      </c>
      <c r="E28" s="74">
        <f t="shared" si="7"/>
        <v>0</v>
      </c>
      <c r="F28" s="74">
        <f t="shared" si="7"/>
        <v>0</v>
      </c>
      <c r="G28" s="74">
        <f t="shared" si="7"/>
        <v>0</v>
      </c>
    </row>
    <row r="29" spans="1:7" s="46" customFormat="1" ht="16.5" x14ac:dyDescent="0.3">
      <c r="A29" s="60" t="s">
        <v>156</v>
      </c>
      <c r="B29" s="74"/>
      <c r="C29" s="74"/>
      <c r="D29" s="74"/>
      <c r="E29" s="74"/>
      <c r="F29" s="74"/>
      <c r="G29" s="74">
        <f>D29-E29</f>
        <v>0</v>
      </c>
    </row>
    <row r="30" spans="1:7" s="46" customFormat="1" ht="16.5" x14ac:dyDescent="0.3">
      <c r="A30" s="60" t="s">
        <v>157</v>
      </c>
      <c r="B30" s="74"/>
      <c r="C30" s="74"/>
      <c r="D30" s="74"/>
      <c r="E30" s="74"/>
      <c r="F30" s="74"/>
      <c r="G30" s="74">
        <f t="shared" ref="G30:G31" si="8">D30-E30</f>
        <v>0</v>
      </c>
    </row>
    <row r="31" spans="1:7" s="46" customFormat="1" ht="16.5" x14ac:dyDescent="0.3">
      <c r="A31" s="58" t="s">
        <v>158</v>
      </c>
      <c r="B31" s="74"/>
      <c r="C31" s="74"/>
      <c r="D31" s="74"/>
      <c r="E31" s="74"/>
      <c r="F31" s="74"/>
      <c r="G31" s="74">
        <f t="shared" si="8"/>
        <v>0</v>
      </c>
    </row>
    <row r="32" spans="1:7" ht="16.5" x14ac:dyDescent="0.3">
      <c r="A32" s="48"/>
      <c r="B32" s="75"/>
      <c r="C32" s="75"/>
      <c r="D32" s="75"/>
      <c r="E32" s="75"/>
      <c r="F32" s="75"/>
      <c r="G32" s="75"/>
    </row>
    <row r="33" spans="1:7" ht="16.5" x14ac:dyDescent="0.3">
      <c r="A33" s="49" t="s">
        <v>160</v>
      </c>
      <c r="B33" s="72">
        <f>B21+B9</f>
        <v>8520307.8998835497</v>
      </c>
      <c r="C33" s="72">
        <f t="shared" ref="C33:G33" si="9">C21+C9</f>
        <v>0</v>
      </c>
      <c r="D33" s="72">
        <f t="shared" si="9"/>
        <v>8569165.179883549</v>
      </c>
      <c r="E33" s="72">
        <f t="shared" si="9"/>
        <v>8192506.6000000006</v>
      </c>
      <c r="F33" s="72">
        <f t="shared" si="9"/>
        <v>8192506.6000000006</v>
      </c>
      <c r="G33" s="72">
        <f t="shared" si="9"/>
        <v>376658.57988354925</v>
      </c>
    </row>
    <row r="34" spans="1:7" ht="16.5" x14ac:dyDescent="0.3">
      <c r="A34" s="23"/>
      <c r="B34" s="77"/>
      <c r="C34" s="77"/>
      <c r="D34" s="77"/>
      <c r="E34" s="77"/>
      <c r="F34" s="77"/>
      <c r="G34" s="7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1" sqref="I11"/>
    </sheetView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24</vt:i4>
      </vt:variant>
    </vt:vector>
  </HeadingPairs>
  <TitlesOfParts>
    <vt:vector size="29" baseType="lpstr">
      <vt:lpstr>6a</vt:lpstr>
      <vt:lpstr>6b</vt:lpstr>
      <vt:lpstr>6c</vt:lpstr>
      <vt:lpstr>6d</vt:lpstr>
      <vt:lpstr>Hoja5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dcterms:created xsi:type="dcterms:W3CDTF">2019-01-25T17:10:30Z</dcterms:created>
  <dcterms:modified xsi:type="dcterms:W3CDTF">2019-01-25T17:12:23Z</dcterms:modified>
</cp:coreProperties>
</file>