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2 Presupuestal\Excel\"/>
    </mc:Choice>
  </mc:AlternateContent>
  <bookViews>
    <workbookView xWindow="0" yWindow="0" windowWidth="20490" windowHeight="6345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</sheets>
  <externalReferences>
    <externalReference r:id="rId5"/>
    <externalReference r:id="rId6"/>
    <externalReference r:id="rId7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51" i="6" l="1"/>
  <c r="D50" i="6"/>
  <c r="D48" i="6"/>
  <c r="D46" i="6"/>
  <c r="D43" i="6"/>
  <c r="D42" i="6"/>
  <c r="D41" i="6"/>
  <c r="D40" i="6"/>
  <c r="D39" i="6"/>
  <c r="D38" i="6"/>
  <c r="D36" i="6"/>
  <c r="D35" i="6"/>
  <c r="D34" i="6"/>
  <c r="D33" i="6"/>
  <c r="D21" i="6"/>
  <c r="D20" i="6"/>
  <c r="D18" i="6"/>
  <c r="D16" i="6"/>
  <c r="D13" i="6"/>
  <c r="D12" i="6"/>
  <c r="D11" i="6"/>
  <c r="E15" i="6"/>
  <c r="E37" i="6"/>
  <c r="D37" i="6" s="1"/>
  <c r="E45" i="6"/>
  <c r="E52" i="6"/>
  <c r="E49" i="6"/>
  <c r="E44" i="6"/>
  <c r="E32" i="6"/>
  <c r="E31" i="6"/>
  <c r="E30" i="6"/>
  <c r="E29" i="6"/>
  <c r="E28" i="6"/>
  <c r="E27" i="6"/>
  <c r="E26" i="6"/>
  <c r="E25" i="6"/>
  <c r="E24" i="6"/>
  <c r="E22" i="6"/>
  <c r="E19" i="6"/>
  <c r="E17" i="6"/>
  <c r="E14" i="6"/>
  <c r="E10" i="6"/>
  <c r="E9" i="6"/>
  <c r="E8" i="6"/>
  <c r="E7" i="6"/>
  <c r="E6" i="6"/>
  <c r="H7" i="6"/>
  <c r="G52" i="6"/>
  <c r="G49" i="6"/>
  <c r="G45" i="6"/>
  <c r="G44" i="6"/>
  <c r="G32" i="6"/>
  <c r="G31" i="6"/>
  <c r="G30" i="6"/>
  <c r="G29" i="6"/>
  <c r="G28" i="6"/>
  <c r="G27" i="6"/>
  <c r="G26" i="6"/>
  <c r="G25" i="6"/>
  <c r="G24" i="6"/>
  <c r="G22" i="6"/>
  <c r="G19" i="6"/>
  <c r="G17" i="6"/>
  <c r="G14" i="6"/>
  <c r="G10" i="6"/>
  <c r="G9" i="6"/>
  <c r="G8" i="6"/>
  <c r="G6" i="6"/>
  <c r="G7" i="6"/>
  <c r="D44" i="6" l="1"/>
  <c r="D52" i="6"/>
  <c r="D17" i="6"/>
  <c r="D25" i="6"/>
  <c r="D29" i="6"/>
  <c r="D26" i="6"/>
  <c r="D30" i="6"/>
  <c r="D7" i="6"/>
  <c r="H6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F77" i="6"/>
  <c r="C6" i="6"/>
  <c r="D6" i="6"/>
  <c r="C7" i="6"/>
  <c r="C6" i="8" s="1"/>
  <c r="C8" i="6"/>
  <c r="D8" i="6" s="1"/>
  <c r="C9" i="6"/>
  <c r="D9" i="6" s="1"/>
  <c r="C10" i="6"/>
  <c r="D10" i="6" s="1"/>
  <c r="C14" i="6"/>
  <c r="D14" i="6" s="1"/>
  <c r="C15" i="6"/>
  <c r="D15" i="6" s="1"/>
  <c r="C17" i="6"/>
  <c r="C19" i="6"/>
  <c r="D19" i="6" s="1"/>
  <c r="C22" i="6"/>
  <c r="D22" i="6" s="1"/>
  <c r="C24" i="6"/>
  <c r="D24" i="6" s="1"/>
  <c r="C25" i="6"/>
  <c r="C26" i="6"/>
  <c r="C27" i="6"/>
  <c r="D27" i="6" s="1"/>
  <c r="C28" i="6"/>
  <c r="D28" i="6" s="1"/>
  <c r="C29" i="6"/>
  <c r="C30" i="6"/>
  <c r="C31" i="6"/>
  <c r="D31" i="6" s="1"/>
  <c r="C32" i="6"/>
  <c r="D32" i="6" s="1"/>
  <c r="C44" i="6"/>
  <c r="C45" i="6"/>
  <c r="D45" i="6" s="1"/>
  <c r="C47" i="6"/>
  <c r="D47" i="6" s="1"/>
  <c r="C49" i="6"/>
  <c r="D49" i="6" s="1"/>
  <c r="C52" i="6"/>
  <c r="F8" i="8"/>
  <c r="E6" i="8"/>
  <c r="F6" i="8"/>
  <c r="E8" i="8"/>
  <c r="G8" i="8"/>
  <c r="C16" i="8" l="1"/>
  <c r="C23" i="5" s="1"/>
  <c r="C42" i="5" s="1"/>
  <c r="C8" i="8"/>
  <c r="D6" i="8"/>
  <c r="E77" i="6"/>
  <c r="H8" i="8"/>
  <c r="F16" i="8"/>
  <c r="F23" i="5" s="1"/>
  <c r="F42" i="5" s="1"/>
  <c r="H6" i="8"/>
  <c r="E16" i="8"/>
  <c r="E23" i="5" s="1"/>
  <c r="E42" i="5" s="1"/>
  <c r="D8" i="8"/>
  <c r="H77" i="6"/>
  <c r="C77" i="6"/>
  <c r="D77" i="6" l="1"/>
  <c r="H16" i="8"/>
  <c r="H23" i="5"/>
  <c r="H42" i="5" s="1"/>
  <c r="D16" i="8"/>
  <c r="D23" i="5" s="1"/>
  <c r="D42" i="5" s="1"/>
  <c r="G15" i="6" l="1"/>
  <c r="G77" i="6" l="1"/>
  <c r="G6" i="8" l="1"/>
  <c r="G16" i="8" s="1"/>
  <c r="G23" i="5" s="1"/>
  <c r="G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<sst xmlns="http://schemas.openxmlformats.org/spreadsheetml/2006/main" count="220" uniqueCount="147">
  <si>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</si>
  <si>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</si>
  <si>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</si>
  <si>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</si>
  <si>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</si>
  <si>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</si>
  <si>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</si>
  <si>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</si>
  <si>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</si>
  <si>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</si>
  <si>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</si>
  <si>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</si>
  <si>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</si>
  <si>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</si>
  <si>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</si>
  <si>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</si>
  <si>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</si>
  <si>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</si>
  <si>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</si>
  <si>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</si>
  <si>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</si>
  <si>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</si>
  <si>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</si>
  <si>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</si>
  <si>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</si>
  <si>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</si>
  <si>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</si>
  <si>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</si>
  <si>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</si>
  <si>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</si>
  <si>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</si>
  <si>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</si>
  <si>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</si>
  <si>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</si>
  <si>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</si>
  <si>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</si>
  <si>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</si>
  <si>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</si>
  <si>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</si>
  <si>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</si>
  <si>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</si>
  <si>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</si>
  <si>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</si>
  <si>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</si>
  <si>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</si>
  <si>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</si>
  <si>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</si>
  <si>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</si>
  <si>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</si>
  <si>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</si>
  <si>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</si>
  <si>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</si>
  <si>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</si>
  <si>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</si>
  <si>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</si>
  <si>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</si>
  <si>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</si>
  <si>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</si>
  <si>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</si>
  <si>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</si>
  <si>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</si>
  <si>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</si>
  <si>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</si>
  <si>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</si>
  <si>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</si>
  <si>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</si>
  <si>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</si>
  <si>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</si>
  <si>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</si>
  <si>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</si>
  <si>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</si>
  <si>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</si>
  <si>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</si>
  <si>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</si>
  <si>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</si>
  <si>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</si>
  <si>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</si>
  <si>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</si>
  <si>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</si>
  <si>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</si>
  <si>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</si>
  <si>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</si>
  <si>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</si>
  <si>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</si>
  <si>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</si>
  <si>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</si>
  <si>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</si>
  <si>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</si>
  <si>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</si>
  <si>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</si>
  <si>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</si>
  <si>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</si>
  <si>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</si>
  <si>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</si>
  <si>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</si>
  <si>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</si>
  <si>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</si>
  <si>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</si>
  <si>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</si>
  <si>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</si>
  <si>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</si>
  <si>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</si>
  <si>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</si>
  <si>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</si>
  <si>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</si>
  <si>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</si>
  <si>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</si>
  <si>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</si>
  <si>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</si>
  <si>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</si>
  <si>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</si>
  <si>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</si>
  <si>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</si>
  <si>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</si>
  <si>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</si>
  <si>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</si>
  <si>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</si>
  <si>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</si>
  <si>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</si>
  <si>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</si>
  <si>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</si>
  <si>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</si>
  <si>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</si>
  <si>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</si>
  <si>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</si>
  <si>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</si>
  <si>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</si>
  <si>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</si>
  <si>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</si>
  <si>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</si>
  <si>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</si>
  <si>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</si>
  <si>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</si>
  <si>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</si>
  <si>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</si>
  <si>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</si>
  <si>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</si>
  <si>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</si>
  <si>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</si>
  <si>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</si>
  <si>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</si>
  <si>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</si>
  <si>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Refacciones</t>
  </si>
  <si>
    <t>INSTITUTO MUNICIPAL DE LAS MUJERES
Estado Analítico del Ejercicio del Presupuesto de Egresos
Clasificación por Objeto del Gasto (Capítulo y Concepto)
Del 1 DE ENERO al 31 DE DICIEMBRE DE 2018</t>
  </si>
  <si>
    <t>INSTITUTO MUNICIPAL DE LAS MUJERES
Estado Analítico del Ejercicio del Presupuesto de Egresos
Clasificación Económica (por Tipo de Gasto)
Del 01 DE ENERO al 31 DE DICIEMBRE DE 2018</t>
  </si>
  <si>
    <t>INSTITUTO MUNICIPAL DE LAS MUJERES
Estado Analítico del Ejercicio del Presupuesto de Egresos
Clasificación Administrativa
Del 01 DE ENERO al 31 DE DICIEMBRE DE 2018</t>
  </si>
  <si>
    <t>INSTITUTO MUNICIPAL DE LAS MUJERES
Estado Analítico del Ejercicio del Presupuesto de Egresos
Clasificación Funcional (Finalidad y Función)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</si>
</sst>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0" fillId="0" borderId="0" xfId="0" applyNumberFormat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9">
          <cell r="C19">
            <v>3297403.6283999998</v>
          </cell>
        </row>
        <row r="20">
          <cell r="C20">
            <v>0</v>
          </cell>
        </row>
        <row r="21">
          <cell r="C21">
            <v>3010000</v>
          </cell>
        </row>
        <row r="22">
          <cell r="C22">
            <v>0</v>
          </cell>
        </row>
        <row r="23">
          <cell r="C23">
            <v>100651.20954592501</v>
          </cell>
        </row>
        <row r="24">
          <cell r="C24">
            <v>458522.17682032491</v>
          </cell>
        </row>
        <row r="25">
          <cell r="C25">
            <v>372000</v>
          </cell>
        </row>
        <row r="26">
          <cell r="C26">
            <v>444000</v>
          </cell>
        </row>
        <row r="27">
          <cell r="C27">
            <v>101727.29000000001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28000</v>
          </cell>
        </row>
        <row r="31">
          <cell r="C31">
            <v>44733.8709093</v>
          </cell>
        </row>
        <row r="32">
          <cell r="C32">
            <v>329740.46984000003</v>
          </cell>
        </row>
        <row r="33">
          <cell r="C33">
            <v>333529.25436799997</v>
          </cell>
        </row>
        <row r="34">
          <cell r="C34">
            <v>16000</v>
          </cell>
        </row>
        <row r="35">
          <cell r="C35">
            <v>17500</v>
          </cell>
        </row>
        <row r="36">
          <cell r="C36">
            <v>8500</v>
          </cell>
        </row>
        <row r="37">
          <cell r="C37">
            <v>10500</v>
          </cell>
        </row>
        <row r="38">
          <cell r="C38">
            <v>2000</v>
          </cell>
        </row>
        <row r="39">
          <cell r="C39">
            <v>9000</v>
          </cell>
        </row>
        <row r="42">
          <cell r="C42">
            <v>1000</v>
          </cell>
        </row>
        <row r="43">
          <cell r="C43">
            <v>500</v>
          </cell>
        </row>
        <row r="44">
          <cell r="C44">
            <v>1500</v>
          </cell>
        </row>
        <row r="45">
          <cell r="C45">
            <v>36000</v>
          </cell>
        </row>
        <row r="49">
          <cell r="C49">
            <v>2500</v>
          </cell>
        </row>
        <row r="50">
          <cell r="C50">
            <v>2500</v>
          </cell>
        </row>
        <row r="51">
          <cell r="C51">
            <v>2500</v>
          </cell>
        </row>
        <row r="52">
          <cell r="C52">
            <v>2500</v>
          </cell>
        </row>
        <row r="53">
          <cell r="C53">
            <v>61000</v>
          </cell>
        </row>
        <row r="55">
          <cell r="C55">
            <v>1000</v>
          </cell>
        </row>
        <row r="56">
          <cell r="C56">
            <v>20000</v>
          </cell>
        </row>
        <row r="57">
          <cell r="C57">
            <v>6000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5000</v>
          </cell>
        </row>
        <row r="61">
          <cell r="C61">
            <v>0</v>
          </cell>
        </row>
        <row r="62">
          <cell r="C62">
            <v>1000</v>
          </cell>
        </row>
        <row r="63">
          <cell r="C63">
            <v>92400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5000</v>
          </cell>
        </row>
        <row r="67">
          <cell r="C67">
            <v>0</v>
          </cell>
        </row>
        <row r="68">
          <cell r="C68">
            <v>8000</v>
          </cell>
        </row>
        <row r="69">
          <cell r="C69">
            <v>0</v>
          </cell>
        </row>
        <row r="70">
          <cell r="C70">
            <v>500</v>
          </cell>
        </row>
        <row r="71">
          <cell r="C71">
            <v>288000</v>
          </cell>
        </row>
        <row r="72">
          <cell r="C72">
            <v>0</v>
          </cell>
        </row>
        <row r="73">
          <cell r="C73">
            <v>6000</v>
          </cell>
        </row>
        <row r="74">
          <cell r="C74">
            <v>25000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2000</v>
          </cell>
        </row>
        <row r="78">
          <cell r="C78">
            <v>2000</v>
          </cell>
        </row>
        <row r="79">
          <cell r="C79">
            <v>2000</v>
          </cell>
        </row>
        <row r="80">
          <cell r="C80">
            <v>1000</v>
          </cell>
        </row>
        <row r="81">
          <cell r="C81">
            <v>27000</v>
          </cell>
        </row>
        <row r="82">
          <cell r="C82">
            <v>6000</v>
          </cell>
        </row>
        <row r="83">
          <cell r="C83">
            <v>1500</v>
          </cell>
        </row>
        <row r="84">
          <cell r="C84">
            <v>30000</v>
          </cell>
        </row>
        <row r="85">
          <cell r="C85">
            <v>81000</v>
          </cell>
        </row>
        <row r="86">
          <cell r="C86">
            <v>0</v>
          </cell>
        </row>
        <row r="87">
          <cell r="C87">
            <v>5000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6000</v>
          </cell>
        </row>
        <row r="91">
          <cell r="C91">
            <v>3500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15000</v>
          </cell>
        </row>
        <row r="96">
          <cell r="C96">
            <v>61489</v>
          </cell>
        </row>
        <row r="97">
          <cell r="C97">
            <v>26141</v>
          </cell>
        </row>
        <row r="98">
          <cell r="C98">
            <v>0</v>
          </cell>
        </row>
        <row r="99">
          <cell r="C99">
            <v>3280</v>
          </cell>
        </row>
        <row r="100">
          <cell r="C100">
            <v>25000</v>
          </cell>
        </row>
        <row r="101">
          <cell r="C101">
            <v>5000</v>
          </cell>
        </row>
        <row r="102">
          <cell r="C102">
            <v>78586.217713511011</v>
          </cell>
        </row>
        <row r="104">
          <cell r="C104">
            <v>0</v>
          </cell>
        </row>
        <row r="105">
          <cell r="C105">
            <v>5000</v>
          </cell>
        </row>
        <row r="106">
          <cell r="C106">
            <v>0</v>
          </cell>
        </row>
        <row r="107">
          <cell r="C107">
            <v>3500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4">
          <cell r="C114">
            <v>13000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3">
          <cell r="BA13">
            <v>9825493.0599999987</v>
          </cell>
        </row>
        <row r="19">
          <cell r="D19">
            <v>3297403.6283999998</v>
          </cell>
          <cell r="BA19">
            <v>3186038.35</v>
          </cell>
        </row>
        <row r="21">
          <cell r="D21">
            <v>3058857.28</v>
          </cell>
          <cell r="BA21">
            <v>2962571.11</v>
          </cell>
        </row>
        <row r="22">
          <cell r="D22">
            <v>0</v>
          </cell>
          <cell r="BA22">
            <v>0</v>
          </cell>
        </row>
        <row r="23">
          <cell r="D23">
            <v>100651.20954592501</v>
          </cell>
          <cell r="BA23">
            <v>97621.430000000022</v>
          </cell>
        </row>
        <row r="24">
          <cell r="D24">
            <v>458522.17682032491</v>
          </cell>
          <cell r="BA24">
            <v>441041.01</v>
          </cell>
        </row>
        <row r="25">
          <cell r="D25">
            <v>372000</v>
          </cell>
          <cell r="BA25">
            <v>316181.3</v>
          </cell>
        </row>
        <row r="26">
          <cell r="D26">
            <v>444000</v>
          </cell>
          <cell r="BA26">
            <v>393203.03</v>
          </cell>
        </row>
        <row r="27">
          <cell r="D27">
            <v>101727.29000000001</v>
          </cell>
          <cell r="BA27">
            <v>88790.37</v>
          </cell>
        </row>
        <row r="28">
          <cell r="D28">
            <v>0</v>
          </cell>
          <cell r="BA28">
            <v>0</v>
          </cell>
        </row>
        <row r="29">
          <cell r="D29">
            <v>0</v>
          </cell>
          <cell r="BA29">
            <v>0</v>
          </cell>
        </row>
        <row r="30">
          <cell r="D30">
            <v>28000</v>
          </cell>
          <cell r="BA30">
            <v>27964.51</v>
          </cell>
        </row>
        <row r="31">
          <cell r="D31">
            <v>44733.8709093</v>
          </cell>
          <cell r="BA31">
            <v>44356.07</v>
          </cell>
        </row>
        <row r="32">
          <cell r="D32">
            <v>329740.46984000003</v>
          </cell>
          <cell r="BA32">
            <v>317369.71000000002</v>
          </cell>
        </row>
        <row r="33">
          <cell r="D33">
            <v>333529.25436799997</v>
          </cell>
          <cell r="BA33">
            <v>317369.71000000002</v>
          </cell>
        </row>
        <row r="34">
          <cell r="D34">
            <v>35241</v>
          </cell>
          <cell r="BA34">
            <v>34760.54</v>
          </cell>
        </row>
        <row r="35">
          <cell r="D35">
            <v>48837.2</v>
          </cell>
          <cell r="BA35">
            <v>48528.399999999994</v>
          </cell>
        </row>
        <row r="36">
          <cell r="D36">
            <v>2300</v>
          </cell>
          <cell r="BA36">
            <v>2149</v>
          </cell>
        </row>
        <row r="37">
          <cell r="D37">
            <v>14754</v>
          </cell>
          <cell r="BA37">
            <v>14644.66</v>
          </cell>
        </row>
        <row r="38">
          <cell r="D38">
            <v>0</v>
          </cell>
          <cell r="BA38">
            <v>0</v>
          </cell>
        </row>
        <row r="39">
          <cell r="D39">
            <v>500</v>
          </cell>
        </row>
        <row r="40">
          <cell r="D40">
            <v>0</v>
          </cell>
          <cell r="BA40">
            <v>0</v>
          </cell>
        </row>
        <row r="41">
          <cell r="D41">
            <v>15100</v>
          </cell>
          <cell r="BA41">
            <v>13406.29</v>
          </cell>
        </row>
        <row r="42">
          <cell r="D42">
            <v>693</v>
          </cell>
          <cell r="BA42">
            <v>617.01</v>
          </cell>
        </row>
        <row r="43">
          <cell r="D43">
            <v>1000</v>
          </cell>
          <cell r="BA43">
            <v>370.99</v>
          </cell>
        </row>
        <row r="44">
          <cell r="D44">
            <v>500</v>
          </cell>
          <cell r="BA44">
            <v>500</v>
          </cell>
        </row>
        <row r="45">
          <cell r="D45">
            <v>42501</v>
          </cell>
          <cell r="BA45">
            <v>42500.67</v>
          </cell>
        </row>
        <row r="48">
          <cell r="D48">
            <v>2583</v>
          </cell>
          <cell r="BA48">
            <v>2285.0100000000002</v>
          </cell>
        </row>
        <row r="49">
          <cell r="D49">
            <v>0</v>
          </cell>
          <cell r="BA49">
            <v>0</v>
          </cell>
        </row>
        <row r="50">
          <cell r="D50">
            <v>0</v>
          </cell>
          <cell r="BA50">
            <v>0</v>
          </cell>
        </row>
        <row r="51">
          <cell r="D51">
            <v>2000</v>
          </cell>
          <cell r="BA51">
            <v>1878.6400000000003</v>
          </cell>
        </row>
        <row r="52">
          <cell r="D52">
            <v>5500</v>
          </cell>
          <cell r="BA52">
            <v>0</v>
          </cell>
        </row>
        <row r="53">
          <cell r="D53">
            <v>52000</v>
          </cell>
          <cell r="BA53">
            <v>51539.669999999991</v>
          </cell>
        </row>
        <row r="54">
          <cell r="D54">
            <v>400</v>
          </cell>
          <cell r="BA54">
            <v>400.36</v>
          </cell>
        </row>
        <row r="55">
          <cell r="D55">
            <v>0</v>
          </cell>
          <cell r="BA55">
            <v>0</v>
          </cell>
        </row>
        <row r="56">
          <cell r="D56">
            <v>14751</v>
          </cell>
          <cell r="BA56">
            <v>14286.44</v>
          </cell>
        </row>
        <row r="57">
          <cell r="D57">
            <v>6000</v>
          </cell>
          <cell r="BA57">
            <v>5672.3900000000012</v>
          </cell>
        </row>
        <row r="58">
          <cell r="D58">
            <v>0</v>
          </cell>
          <cell r="BA58">
            <v>0</v>
          </cell>
        </row>
        <row r="59">
          <cell r="D59">
            <v>0</v>
          </cell>
          <cell r="BA59">
            <v>0</v>
          </cell>
        </row>
        <row r="60">
          <cell r="D60">
            <v>13000</v>
          </cell>
          <cell r="BA60">
            <v>12876</v>
          </cell>
        </row>
        <row r="61">
          <cell r="D61">
            <v>0</v>
          </cell>
          <cell r="BA61">
            <v>0</v>
          </cell>
        </row>
        <row r="62">
          <cell r="D62">
            <v>500</v>
          </cell>
          <cell r="BA62">
            <v>0</v>
          </cell>
        </row>
        <row r="63">
          <cell r="D63">
            <v>92121</v>
          </cell>
          <cell r="BA63">
            <v>91921.279999999999</v>
          </cell>
        </row>
        <row r="64">
          <cell r="D64">
            <v>0</v>
          </cell>
          <cell r="BA64">
            <v>0</v>
          </cell>
        </row>
        <row r="65">
          <cell r="D65">
            <v>0</v>
          </cell>
          <cell r="BA65">
            <v>0</v>
          </cell>
        </row>
        <row r="66">
          <cell r="D66">
            <v>5000</v>
          </cell>
          <cell r="BA66">
            <v>0</v>
          </cell>
        </row>
        <row r="67">
          <cell r="D67">
            <v>0</v>
          </cell>
          <cell r="BA67">
            <v>0</v>
          </cell>
        </row>
        <row r="68">
          <cell r="D68">
            <v>5000</v>
          </cell>
          <cell r="BA68">
            <v>4895.2</v>
          </cell>
        </row>
        <row r="69">
          <cell r="D69">
            <v>0</v>
          </cell>
          <cell r="BA69">
            <v>0</v>
          </cell>
        </row>
        <row r="70">
          <cell r="D70">
            <v>500</v>
          </cell>
          <cell r="BA70">
            <v>77.72</v>
          </cell>
        </row>
        <row r="71">
          <cell r="D71">
            <v>283646</v>
          </cell>
          <cell r="BA71">
            <v>283360.32</v>
          </cell>
        </row>
        <row r="72">
          <cell r="D72">
            <v>0</v>
          </cell>
          <cell r="BA72">
            <v>0</v>
          </cell>
        </row>
        <row r="73">
          <cell r="D73">
            <v>4727</v>
          </cell>
          <cell r="BA73">
            <v>3265.78</v>
          </cell>
        </row>
        <row r="74">
          <cell r="D74">
            <v>25000</v>
          </cell>
          <cell r="BA74">
            <v>24465.93</v>
          </cell>
        </row>
        <row r="75">
          <cell r="D75">
            <v>0</v>
          </cell>
          <cell r="BA75">
            <v>0</v>
          </cell>
        </row>
        <row r="76">
          <cell r="D76">
            <v>0</v>
          </cell>
          <cell r="BA76">
            <v>0</v>
          </cell>
        </row>
        <row r="77">
          <cell r="D77">
            <v>0</v>
          </cell>
          <cell r="BA77">
            <v>0</v>
          </cell>
        </row>
        <row r="78">
          <cell r="D78">
            <v>0</v>
          </cell>
          <cell r="BA78">
            <v>0</v>
          </cell>
        </row>
        <row r="79">
          <cell r="D79">
            <v>12000</v>
          </cell>
          <cell r="BA79">
            <v>11823.39</v>
          </cell>
        </row>
        <row r="80">
          <cell r="D80">
            <v>0</v>
          </cell>
          <cell r="BA80">
            <v>0</v>
          </cell>
        </row>
        <row r="81">
          <cell r="D81">
            <v>24000</v>
          </cell>
          <cell r="BA81">
            <v>15857.2</v>
          </cell>
        </row>
        <row r="82">
          <cell r="D82">
            <v>5000</v>
          </cell>
          <cell r="BA82">
            <v>1259</v>
          </cell>
        </row>
        <row r="83">
          <cell r="D83">
            <v>1000</v>
          </cell>
          <cell r="BA83">
            <v>30.16</v>
          </cell>
        </row>
        <row r="84">
          <cell r="D84">
            <v>123300</v>
          </cell>
          <cell r="BA84">
            <v>123059.76</v>
          </cell>
        </row>
        <row r="85">
          <cell r="D85">
            <v>104704.72</v>
          </cell>
          <cell r="BA85">
            <v>87444.979999999981</v>
          </cell>
        </row>
        <row r="86">
          <cell r="D86">
            <v>0</v>
          </cell>
          <cell r="BA86">
            <v>0</v>
          </cell>
        </row>
        <row r="87">
          <cell r="D87">
            <v>0</v>
          </cell>
          <cell r="BA87">
            <v>0</v>
          </cell>
        </row>
        <row r="88">
          <cell r="D88">
            <v>29000</v>
          </cell>
          <cell r="BA88">
            <v>29000</v>
          </cell>
        </row>
        <row r="89">
          <cell r="D89">
            <v>4569</v>
          </cell>
          <cell r="BA89">
            <v>4569</v>
          </cell>
        </row>
        <row r="90">
          <cell r="D90">
            <v>17169</v>
          </cell>
          <cell r="BA90">
            <v>17169</v>
          </cell>
        </row>
        <row r="91">
          <cell r="D91">
            <v>3600</v>
          </cell>
          <cell r="BA91">
            <v>1534.35</v>
          </cell>
        </row>
        <row r="92">
          <cell r="D92">
            <v>6000</v>
          </cell>
          <cell r="BA92">
            <v>0</v>
          </cell>
        </row>
        <row r="93">
          <cell r="D93">
            <v>6000</v>
          </cell>
          <cell r="BA93">
            <v>1336</v>
          </cell>
        </row>
        <row r="94">
          <cell r="D94">
            <v>26671</v>
          </cell>
          <cell r="BA94">
            <v>16546.45</v>
          </cell>
        </row>
        <row r="95">
          <cell r="D95">
            <v>0</v>
          </cell>
          <cell r="BA95">
            <v>0</v>
          </cell>
        </row>
        <row r="96">
          <cell r="D96">
            <v>0</v>
          </cell>
          <cell r="BA96">
            <v>0</v>
          </cell>
        </row>
        <row r="97">
          <cell r="D97">
            <v>16993</v>
          </cell>
          <cell r="BA97">
            <v>16477.189999999999</v>
          </cell>
        </row>
        <row r="98">
          <cell r="D98">
            <v>38949</v>
          </cell>
          <cell r="BA98">
            <v>32732.59</v>
          </cell>
        </row>
        <row r="99">
          <cell r="D99">
            <v>11706.54</v>
          </cell>
          <cell r="BA99">
            <v>10476.540000000001</v>
          </cell>
        </row>
        <row r="100">
          <cell r="D100">
            <v>0</v>
          </cell>
          <cell r="BA100">
            <v>0</v>
          </cell>
        </row>
        <row r="101">
          <cell r="D101">
            <v>0</v>
          </cell>
          <cell r="BA101">
            <v>0</v>
          </cell>
        </row>
        <row r="102">
          <cell r="D102">
            <v>12796</v>
          </cell>
          <cell r="BA102">
            <v>10462.170000000002</v>
          </cell>
        </row>
        <row r="103">
          <cell r="D103">
            <v>5000</v>
          </cell>
          <cell r="BA103">
            <v>1829</v>
          </cell>
        </row>
        <row r="104">
          <cell r="D104">
            <v>78586.217713511011</v>
          </cell>
          <cell r="BA104">
            <v>76914.48</v>
          </cell>
        </row>
        <row r="105">
          <cell r="D105">
            <v>951</v>
          </cell>
        </row>
        <row r="106">
          <cell r="D106">
            <v>21021</v>
          </cell>
          <cell r="BA106">
            <v>20585.879999999997</v>
          </cell>
        </row>
        <row r="107">
          <cell r="D107">
            <v>6786</v>
          </cell>
          <cell r="BA107">
            <v>6786</v>
          </cell>
        </row>
        <row r="108">
          <cell r="D108">
            <v>0</v>
          </cell>
          <cell r="BA108">
            <v>0</v>
          </cell>
        </row>
        <row r="109">
          <cell r="D109">
            <v>3380</v>
          </cell>
          <cell r="BA109">
            <v>3380</v>
          </cell>
        </row>
        <row r="110">
          <cell r="D110">
            <v>0</v>
          </cell>
          <cell r="BA110">
            <v>0</v>
          </cell>
        </row>
        <row r="111">
          <cell r="D111">
            <v>0</v>
          </cell>
          <cell r="BA111">
            <v>0</v>
          </cell>
        </row>
        <row r="113">
          <cell r="D113">
            <v>0</v>
          </cell>
          <cell r="BA113">
            <v>0</v>
          </cell>
        </row>
        <row r="114">
          <cell r="D114">
            <v>8932</v>
          </cell>
          <cell r="BA114">
            <v>8932</v>
          </cell>
        </row>
        <row r="115">
          <cell r="D115">
            <v>0</v>
          </cell>
          <cell r="BA115">
            <v>0</v>
          </cell>
        </row>
        <row r="116">
          <cell r="D116">
            <v>15010</v>
          </cell>
          <cell r="BA116">
            <v>15010.4</v>
          </cell>
        </row>
      </sheetData>
      <sheetData sheetId="1">
        <row r="8">
          <cell r="D8">
            <v>70788.98</v>
          </cell>
        </row>
      </sheetData>
      <sheetData sheetId="2">
        <row r="8">
          <cell r="E8">
            <v>10.47</v>
          </cell>
        </row>
      </sheetData>
      <sheetData sheetId="3" refreshError="1"/>
      <sheetData sheetId="4" refreshError="1"/>
      <sheetData sheetId="5" refreshError="1"/>
      <sheetData sheetId="6">
        <row r="4">
          <cell r="H4">
            <v>9360124.4600000009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 refreshError="1">
        <row r="8">
          <cell r="D8">
            <v>6554704.0799999991</v>
          </cell>
        </row>
        <row r="39">
          <cell r="AO3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view="pageBreakPreview" zoomScale="60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0" ht="50.1" customHeight="1" x14ac:dyDescent="0.2">
      <c r="A1" s="56" t="s">
        <v>143</v>
      </c>
      <c r="B1" s="57"/>
      <c r="C1" s="57"/>
      <c r="D1" s="57"/>
      <c r="E1" s="57"/>
      <c r="F1" s="57"/>
      <c r="G1" s="57"/>
      <c r="H1" s="58"/>
    </row>
    <row r="2" spans="1:10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10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10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10" x14ac:dyDescent="0.2">
      <c r="A5" s="50" t="s">
        <v>69</v>
      </c>
      <c r="B5" s="7"/>
      <c r="C5" s="14"/>
      <c r="D5" s="14"/>
      <c r="E5" s="14"/>
      <c r="F5" s="14"/>
      <c r="G5" s="14"/>
      <c r="H5" s="14"/>
    </row>
    <row r="6" spans="1:10" x14ac:dyDescent="0.2">
      <c r="A6" s="5"/>
      <c r="B6" s="11" t="s">
        <v>78</v>
      </c>
      <c r="C6" s="15">
        <f>+SUM('[1]FORMATO PRESUPUESTO VS EJERCIDO'!C19)</f>
        <v>3297403.6283999998</v>
      </c>
      <c r="D6" s="51">
        <f>+E6-C6</f>
        <v>0</v>
      </c>
      <c r="E6" s="15">
        <f>+'[2]PRESUPUESTO VS EJERCIDO'!$D$19</f>
        <v>3297403.6283999998</v>
      </c>
      <c r="F6" s="15">
        <v>3186038.35</v>
      </c>
      <c r="G6" s="15">
        <f>+'[2]PRESUPUESTO VS EJERCIDO'!$BA$19</f>
        <v>3186038.35</v>
      </c>
      <c r="H6" s="15">
        <f>+E6-F6</f>
        <v>111365.27839999972</v>
      </c>
      <c r="J6" s="51"/>
    </row>
    <row r="7" spans="1:10" x14ac:dyDescent="0.2">
      <c r="A7" s="5"/>
      <c r="B7" s="11" t="s">
        <v>79</v>
      </c>
      <c r="C7" s="15">
        <f>+SUM('[1]FORMATO PRESUPUESTO VS EJERCIDO'!C20:C21)</f>
        <v>3010000</v>
      </c>
      <c r="D7" s="51">
        <f t="shared" ref="D7:D52" si="0">+E7-C7</f>
        <v>48857.279999999795</v>
      </c>
      <c r="E7" s="15">
        <f>+'[2]PRESUPUESTO VS EJERCIDO'!$D$21</f>
        <v>3058857.28</v>
      </c>
      <c r="F7" s="15">
        <v>2962571.11</v>
      </c>
      <c r="G7" s="15">
        <f>+'[2]PRESUPUESTO VS EJERCIDO'!$BA$21</f>
        <v>2962571.11</v>
      </c>
      <c r="H7" s="15">
        <f>+E7-F7</f>
        <v>96286.169999999925</v>
      </c>
      <c r="J7" s="51"/>
    </row>
    <row r="8" spans="1:10" x14ac:dyDescent="0.2">
      <c r="A8" s="5"/>
      <c r="B8" s="11" t="s">
        <v>80</v>
      </c>
      <c r="C8" s="15">
        <f>+SUM('[1]FORMATO PRESUPUESTO VS EJERCIDO'!C22:C24)</f>
        <v>559173.38636624988</v>
      </c>
      <c r="D8" s="51">
        <f t="shared" si="0"/>
        <v>0</v>
      </c>
      <c r="E8" s="15">
        <f>SUM('[2]PRESUPUESTO VS EJERCIDO'!$D$22:$D$24)</f>
        <v>559173.38636624988</v>
      </c>
      <c r="F8" s="15">
        <v>538662.44000000006</v>
      </c>
      <c r="G8" s="15">
        <f>SUM('[2]PRESUPUESTO VS EJERCIDO'!$BA$22:$BA$24)</f>
        <v>538662.44000000006</v>
      </c>
      <c r="H8" s="15">
        <f>+E8-F8</f>
        <v>20510.946366249816</v>
      </c>
      <c r="J8" s="51"/>
    </row>
    <row r="9" spans="1:10" x14ac:dyDescent="0.2">
      <c r="A9" s="5"/>
      <c r="B9" s="11" t="s">
        <v>35</v>
      </c>
      <c r="C9" s="15">
        <f>+SUM('[1]FORMATO PRESUPUESTO VS EJERCIDO'!C25:C26)</f>
        <v>816000</v>
      </c>
      <c r="D9" s="51">
        <f t="shared" si="0"/>
        <v>0</v>
      </c>
      <c r="E9" s="15">
        <f>+SUM('[2]PRESUPUESTO VS EJERCIDO'!$D$25:$D$26)</f>
        <v>816000</v>
      </c>
      <c r="F9" s="15">
        <v>709384.33000000007</v>
      </c>
      <c r="G9" s="15">
        <f>+SUM('[2]PRESUPUESTO VS EJERCIDO'!$BA$25:$BA$26)</f>
        <v>709384.33000000007</v>
      </c>
      <c r="H9" s="15">
        <f t="shared" ref="H9:H51" si="1">+E9-F9</f>
        <v>106615.66999999993</v>
      </c>
      <c r="J9" s="51"/>
    </row>
    <row r="10" spans="1:10" x14ac:dyDescent="0.2">
      <c r="A10" s="5"/>
      <c r="B10" s="11" t="s">
        <v>81</v>
      </c>
      <c r="C10" s="15">
        <f>+SUM('[1]FORMATO PRESUPUESTO VS EJERCIDO'!C27:C33)</f>
        <v>837730.88511729997</v>
      </c>
      <c r="D10" s="51">
        <f t="shared" si="0"/>
        <v>0</v>
      </c>
      <c r="E10" s="15">
        <f>+SUM('[2]PRESUPUESTO VS EJERCIDO'!$D$27:$D$33)</f>
        <v>837730.88511729997</v>
      </c>
      <c r="F10" s="15">
        <v>795850.37000000011</v>
      </c>
      <c r="G10" s="15">
        <f>+SUM('[2]PRESUPUESTO VS EJERCIDO'!$BA$27:$BA$33)</f>
        <v>795850.37000000011</v>
      </c>
      <c r="H10" s="15">
        <f>+E10-F10</f>
        <v>41880.515117299859</v>
      </c>
      <c r="J10" s="51"/>
    </row>
    <row r="11" spans="1:10" x14ac:dyDescent="0.2">
      <c r="A11" s="5"/>
      <c r="B11" s="11" t="s">
        <v>36</v>
      </c>
      <c r="C11" s="15">
        <v>0</v>
      </c>
      <c r="D11" s="51">
        <f t="shared" si="0"/>
        <v>0</v>
      </c>
      <c r="E11" s="15">
        <v>0</v>
      </c>
      <c r="F11" s="15">
        <v>0</v>
      </c>
      <c r="G11" s="15">
        <v>0</v>
      </c>
      <c r="H11" s="15">
        <f t="shared" si="1"/>
        <v>0</v>
      </c>
      <c r="J11" s="51"/>
    </row>
    <row r="12" spans="1:10" x14ac:dyDescent="0.2">
      <c r="A12" s="5"/>
      <c r="B12" s="11" t="s">
        <v>82</v>
      </c>
      <c r="C12" s="15">
        <v>0</v>
      </c>
      <c r="D12" s="51">
        <f t="shared" si="0"/>
        <v>0</v>
      </c>
      <c r="E12" s="15">
        <v>0</v>
      </c>
      <c r="F12" s="15">
        <v>0</v>
      </c>
      <c r="G12" s="15">
        <v>0</v>
      </c>
      <c r="H12" s="15">
        <f t="shared" si="1"/>
        <v>0</v>
      </c>
      <c r="J12" s="51"/>
    </row>
    <row r="13" spans="1:10" x14ac:dyDescent="0.2">
      <c r="A13" s="50" t="s">
        <v>70</v>
      </c>
      <c r="B13" s="7"/>
      <c r="C13" s="15"/>
      <c r="D13" s="51">
        <f t="shared" si="0"/>
        <v>0</v>
      </c>
      <c r="E13" s="15"/>
      <c r="F13" s="15"/>
      <c r="G13" s="15"/>
      <c r="H13" s="15">
        <f t="shared" si="1"/>
        <v>0</v>
      </c>
    </row>
    <row r="14" spans="1:10" x14ac:dyDescent="0.2">
      <c r="A14" s="5"/>
      <c r="B14" s="11" t="s">
        <v>83</v>
      </c>
      <c r="C14" s="15">
        <f>+SUM('[1]FORMATO PRESUPUESTO VS EJERCIDO'!C34:C38)</f>
        <v>54500</v>
      </c>
      <c r="D14" s="51">
        <f t="shared" si="0"/>
        <v>46632.2</v>
      </c>
      <c r="E14" s="15">
        <f>+SUM('[2]PRESUPUESTO VS EJERCIDO'!$D$34:$D$38)</f>
        <v>101132.2</v>
      </c>
      <c r="F14" s="15">
        <v>100082.6</v>
      </c>
      <c r="G14" s="15">
        <f>+SUM('[2]PRESUPUESTO VS EJERCIDO'!$BA$34:$BA$38)</f>
        <v>100082.6</v>
      </c>
      <c r="H14" s="15">
        <f t="shared" si="1"/>
        <v>1049.5999999999913</v>
      </c>
      <c r="J14" s="51"/>
    </row>
    <row r="15" spans="1:10" x14ac:dyDescent="0.2">
      <c r="A15" s="5"/>
      <c r="B15" s="11" t="s">
        <v>84</v>
      </c>
      <c r="C15" s="15">
        <f>+SUM('[1]FORMATO PRESUPUESTO VS EJERCIDO'!C39)</f>
        <v>9000</v>
      </c>
      <c r="D15" s="51">
        <f t="shared" si="0"/>
        <v>-8500</v>
      </c>
      <c r="E15" s="15">
        <f>+'[2]PRESUPUESTO VS EJERCIDO'!$D$39</f>
        <v>500</v>
      </c>
      <c r="F15" s="15">
        <v>0</v>
      </c>
      <c r="G15" s="15">
        <f>+SUM('[3]FORMATO PRESUPUESTO VS EJERCIDO'!$AO$39)</f>
        <v>0</v>
      </c>
      <c r="H15" s="15">
        <f t="shared" si="1"/>
        <v>500</v>
      </c>
      <c r="J15" s="51"/>
    </row>
    <row r="16" spans="1:10" x14ac:dyDescent="0.2">
      <c r="A16" s="5"/>
      <c r="B16" s="11" t="s">
        <v>85</v>
      </c>
      <c r="C16" s="15">
        <v>0</v>
      </c>
      <c r="D16" s="51">
        <f t="shared" si="0"/>
        <v>0</v>
      </c>
      <c r="E16" s="15">
        <v>0</v>
      </c>
      <c r="F16" s="15">
        <v>0</v>
      </c>
      <c r="G16" s="15">
        <v>0</v>
      </c>
      <c r="H16" s="15">
        <f t="shared" si="1"/>
        <v>0</v>
      </c>
      <c r="J16" s="51"/>
    </row>
    <row r="17" spans="1:10" x14ac:dyDescent="0.2">
      <c r="A17" s="5"/>
      <c r="B17" s="11" t="s">
        <v>86</v>
      </c>
      <c r="C17" s="15">
        <f>+SUM('[1]FORMATO PRESUPUESTO VS EJERCIDO'!C40:C43)</f>
        <v>1500</v>
      </c>
      <c r="D17" s="51">
        <f t="shared" si="0"/>
        <v>15293</v>
      </c>
      <c r="E17" s="15">
        <f>+SUM('[2]PRESUPUESTO VS EJERCIDO'!$D$40:$D$43)</f>
        <v>16793</v>
      </c>
      <c r="F17" s="15">
        <v>14394.29</v>
      </c>
      <c r="G17" s="15">
        <f>+SUM('[2]PRESUPUESTO VS EJERCIDO'!$BA$40:$BA$43)</f>
        <v>14394.29</v>
      </c>
      <c r="H17" s="15">
        <f>+E17-F17</f>
        <v>2398.7099999999991</v>
      </c>
      <c r="J17" s="51"/>
    </row>
    <row r="18" spans="1:10" x14ac:dyDescent="0.2">
      <c r="A18" s="5"/>
      <c r="B18" s="11" t="s">
        <v>87</v>
      </c>
      <c r="C18" s="15">
        <v>0</v>
      </c>
      <c r="D18" s="51">
        <f t="shared" si="0"/>
        <v>0</v>
      </c>
      <c r="E18" s="15">
        <v>0</v>
      </c>
      <c r="F18" s="15">
        <v>0</v>
      </c>
      <c r="G18" s="15">
        <v>0</v>
      </c>
      <c r="H18" s="15">
        <f t="shared" si="1"/>
        <v>0</v>
      </c>
      <c r="J18" s="51"/>
    </row>
    <row r="19" spans="1:10" x14ac:dyDescent="0.2">
      <c r="A19" s="5"/>
      <c r="B19" s="11" t="s">
        <v>88</v>
      </c>
      <c r="C19" s="15">
        <f>+SUM('[1]FORMATO PRESUPUESTO VS EJERCIDO'!C44:C45)</f>
        <v>37500</v>
      </c>
      <c r="D19" s="51">
        <f t="shared" si="0"/>
        <v>5501</v>
      </c>
      <c r="E19" s="15">
        <f>+SUM('[2]PRESUPUESTO VS EJERCIDO'!$D$44:$D$45)</f>
        <v>43001</v>
      </c>
      <c r="F19" s="15">
        <v>43000.67</v>
      </c>
      <c r="G19" s="15">
        <f>+SUM('[2]PRESUPUESTO VS EJERCIDO'!$BA$44:$BA$45)</f>
        <v>43000.67</v>
      </c>
      <c r="H19" s="15">
        <f>+E19-F19</f>
        <v>0.33000000000174623</v>
      </c>
      <c r="J19" s="51"/>
    </row>
    <row r="20" spans="1:10" x14ac:dyDescent="0.2">
      <c r="A20" s="5"/>
      <c r="B20" s="11" t="s">
        <v>89</v>
      </c>
      <c r="C20" s="15"/>
      <c r="D20" s="51">
        <f t="shared" si="0"/>
        <v>0</v>
      </c>
      <c r="E20" s="15"/>
      <c r="F20" s="15"/>
      <c r="G20" s="15"/>
      <c r="H20" s="15">
        <f t="shared" si="1"/>
        <v>0</v>
      </c>
      <c r="J20" s="51"/>
    </row>
    <row r="21" spans="1:10" x14ac:dyDescent="0.2">
      <c r="A21" s="5"/>
      <c r="B21" s="11" t="s">
        <v>90</v>
      </c>
      <c r="C21" s="15"/>
      <c r="D21" s="51">
        <f t="shared" si="0"/>
        <v>0</v>
      </c>
      <c r="E21" s="15"/>
      <c r="F21" s="15"/>
      <c r="G21" s="15"/>
      <c r="H21" s="15">
        <f t="shared" si="1"/>
        <v>0</v>
      </c>
      <c r="J21" s="51"/>
    </row>
    <row r="22" spans="1:10" x14ac:dyDescent="0.2">
      <c r="A22" s="5"/>
      <c r="B22" s="11" t="s">
        <v>142</v>
      </c>
      <c r="C22" s="15">
        <f>+SUM('[1]FORMATO PRESUPUESTO VS EJERCIDO'!C48:C52)</f>
        <v>10000</v>
      </c>
      <c r="D22" s="51">
        <f t="shared" si="0"/>
        <v>83</v>
      </c>
      <c r="E22" s="15">
        <f>+SUM('[2]PRESUPUESTO VS EJERCIDO'!$D$48:$D$52)</f>
        <v>10083</v>
      </c>
      <c r="F22" s="15">
        <v>4163.6500000000005</v>
      </c>
      <c r="G22" s="15">
        <f>+SUM('[2]PRESUPUESTO VS EJERCIDO'!$BA$48:$BA$52)</f>
        <v>4163.6500000000005</v>
      </c>
      <c r="H22" s="15">
        <f>+E22-F22</f>
        <v>5919.3499999999995</v>
      </c>
      <c r="J22" s="51"/>
    </row>
    <row r="23" spans="1:10" x14ac:dyDescent="0.2">
      <c r="A23" s="50" t="s">
        <v>71</v>
      </c>
      <c r="B23" s="7"/>
      <c r="C23" s="15"/>
      <c r="D23" s="51"/>
      <c r="E23" s="15"/>
      <c r="F23" s="15"/>
      <c r="G23" s="15"/>
      <c r="H23" s="15">
        <f t="shared" si="1"/>
        <v>0</v>
      </c>
      <c r="J23" s="51"/>
    </row>
    <row r="24" spans="1:10" x14ac:dyDescent="0.2">
      <c r="A24" s="5"/>
      <c r="B24" s="11" t="s">
        <v>91</v>
      </c>
      <c r="C24" s="15">
        <f>+SUM('[1]FORMATO PRESUPUESTO VS EJERCIDO'!C53:C58)</f>
        <v>88000</v>
      </c>
      <c r="D24" s="51">
        <f t="shared" si="0"/>
        <v>-14849</v>
      </c>
      <c r="E24" s="15">
        <f>+SUM('[2]PRESUPUESTO VS EJERCIDO'!$D$53:$D$58)</f>
        <v>73151</v>
      </c>
      <c r="F24" s="15">
        <v>71898.859999999986</v>
      </c>
      <c r="G24" s="15">
        <f>+SUM('[2]PRESUPUESTO VS EJERCIDO'!$BA$53:$BA$58)</f>
        <v>71898.859999999986</v>
      </c>
      <c r="H24" s="15">
        <f t="shared" ref="H24:H32" si="2">+E24-F24</f>
        <v>1252.140000000014</v>
      </c>
      <c r="J24" s="51"/>
    </row>
    <row r="25" spans="1:10" x14ac:dyDescent="0.2">
      <c r="A25" s="5"/>
      <c r="B25" s="11" t="s">
        <v>92</v>
      </c>
      <c r="C25" s="15">
        <f>+SUM('[1]FORMATO PRESUPUESTO VS EJERCIDO'!C59:C61)</f>
        <v>5000</v>
      </c>
      <c r="D25" s="51">
        <f t="shared" si="0"/>
        <v>8000</v>
      </c>
      <c r="E25" s="15">
        <f>+SUM('[2]PRESUPUESTO VS EJERCIDO'!$D$59:$D$61)</f>
        <v>13000</v>
      </c>
      <c r="F25" s="15">
        <v>12876</v>
      </c>
      <c r="G25" s="15">
        <f>+SUM('[2]PRESUPUESTO VS EJERCIDO'!$BA$59:$BA$61)</f>
        <v>12876</v>
      </c>
      <c r="H25" s="15">
        <f t="shared" si="2"/>
        <v>124</v>
      </c>
      <c r="J25" s="51"/>
    </row>
    <row r="26" spans="1:10" x14ac:dyDescent="0.2">
      <c r="A26" s="5"/>
      <c r="B26" s="11" t="s">
        <v>93</v>
      </c>
      <c r="C26" s="15">
        <f>+SUM('[1]FORMATO PRESUPUESTO VS EJERCIDO'!C62:C72)</f>
        <v>394900</v>
      </c>
      <c r="D26" s="51">
        <f t="shared" si="0"/>
        <v>-8133</v>
      </c>
      <c r="E26" s="15">
        <f>+SUM('[2]PRESUPUESTO VS EJERCIDO'!$D$62:$D$72)</f>
        <v>386767</v>
      </c>
      <c r="F26" s="15">
        <v>380254.52</v>
      </c>
      <c r="G26" s="15">
        <f>+SUM('[2]PRESUPUESTO VS EJERCIDO'!$BA$62:$BA$72)</f>
        <v>380254.52</v>
      </c>
      <c r="H26" s="15">
        <f t="shared" si="2"/>
        <v>6512.4799999999814</v>
      </c>
      <c r="J26" s="51"/>
    </row>
    <row r="27" spans="1:10" x14ac:dyDescent="0.2">
      <c r="A27" s="5"/>
      <c r="B27" s="11" t="s">
        <v>94</v>
      </c>
      <c r="C27" s="15">
        <f>+SUM('[1]FORMATO PRESUPUESTO VS EJERCIDO'!C73:C76)</f>
        <v>31000</v>
      </c>
      <c r="D27" s="51">
        <f t="shared" si="0"/>
        <v>-1273</v>
      </c>
      <c r="E27" s="15">
        <f>+SUM('[2]PRESUPUESTO VS EJERCIDO'!$D$73:$D$76)</f>
        <v>29727</v>
      </c>
      <c r="F27" s="15">
        <v>27731.71</v>
      </c>
      <c r="G27" s="15">
        <f>+SUM('[2]PRESUPUESTO VS EJERCIDO'!$BA$73:$BA$76)</f>
        <v>27731.71</v>
      </c>
      <c r="H27" s="15">
        <f t="shared" si="2"/>
        <v>1995.2900000000009</v>
      </c>
      <c r="J27" s="51"/>
    </row>
    <row r="28" spans="1:10" x14ac:dyDescent="0.2">
      <c r="A28" s="5"/>
      <c r="B28" s="11" t="s">
        <v>95</v>
      </c>
      <c r="C28" s="15">
        <f>+SUM('[1]FORMATO PRESUPUESTO VS EJERCIDO'!C77:C83)</f>
        <v>41500</v>
      </c>
      <c r="D28" s="51">
        <f t="shared" si="0"/>
        <v>500</v>
      </c>
      <c r="E28" s="15">
        <f>+SUM('[2]PRESUPUESTO VS EJERCIDO'!$D$77:$D$83)</f>
        <v>42000</v>
      </c>
      <c r="F28" s="15">
        <v>28969.75</v>
      </c>
      <c r="G28" s="15">
        <f>+SUM('[2]PRESUPUESTO VS EJERCIDO'!$BA$77:$BA$83)</f>
        <v>28969.75</v>
      </c>
      <c r="H28" s="15">
        <f t="shared" si="2"/>
        <v>13030.25</v>
      </c>
      <c r="J28" s="51"/>
    </row>
    <row r="29" spans="1:10" x14ac:dyDescent="0.2">
      <c r="A29" s="5"/>
      <c r="B29" s="11" t="s">
        <v>96</v>
      </c>
      <c r="C29" s="15">
        <f>+SUM('[1]FORMATO PRESUPUESTO VS EJERCIDO'!C84:C87)</f>
        <v>116000</v>
      </c>
      <c r="D29" s="51">
        <f t="shared" si="0"/>
        <v>141004.72</v>
      </c>
      <c r="E29" s="15">
        <f>+SUM('[2]PRESUPUESTO VS EJERCIDO'!$D$84:$D$88)</f>
        <v>257004.72</v>
      </c>
      <c r="F29" s="15">
        <v>239504.74</v>
      </c>
      <c r="G29" s="15">
        <f>+SUM('[2]PRESUPUESTO VS EJERCIDO'!$BA$84:$BA$88)</f>
        <v>239504.74</v>
      </c>
      <c r="H29" s="15">
        <f t="shared" si="2"/>
        <v>17499.98000000001</v>
      </c>
      <c r="J29" s="51"/>
    </row>
    <row r="30" spans="1:10" x14ac:dyDescent="0.2">
      <c r="A30" s="5"/>
      <c r="B30" s="11" t="s">
        <v>97</v>
      </c>
      <c r="C30" s="15">
        <f>+SUM('[1]FORMATO PRESUPUESTO VS EJERCIDO'!C88:C93)</f>
        <v>9500</v>
      </c>
      <c r="D30" s="51">
        <f t="shared" si="0"/>
        <v>54509</v>
      </c>
      <c r="E30" s="15">
        <f>+SUM('[2]PRESUPUESTO VS EJERCIDO'!$D$89:$D$95)</f>
        <v>64009</v>
      </c>
      <c r="F30" s="15">
        <v>41154.800000000003</v>
      </c>
      <c r="G30" s="15">
        <f>+SUM('[2]PRESUPUESTO VS EJERCIDO'!$BA$89:$BA$95)</f>
        <v>41154.800000000003</v>
      </c>
      <c r="H30" s="15">
        <f t="shared" si="2"/>
        <v>22854.199999999997</v>
      </c>
      <c r="J30" s="51"/>
    </row>
    <row r="31" spans="1:10" x14ac:dyDescent="0.2">
      <c r="A31" s="5"/>
      <c r="B31" s="11" t="s">
        <v>98</v>
      </c>
      <c r="C31" s="15">
        <f>+SUM('[1]FORMATO PRESUPUESTO VS EJERCIDO'!C94:C100)</f>
        <v>130910</v>
      </c>
      <c r="D31" s="51">
        <f t="shared" si="0"/>
        <v>-50465.459999999992</v>
      </c>
      <c r="E31" s="15">
        <f>+SUM('[2]PRESUPUESTO VS EJERCIDO'!$D$96:$D$102)</f>
        <v>80444.540000000008</v>
      </c>
      <c r="F31" s="15">
        <v>70148.490000000005</v>
      </c>
      <c r="G31" s="15">
        <f>+SUM('[2]PRESUPUESTO VS EJERCIDO'!$BA$96:$BA$102)</f>
        <v>70148.490000000005</v>
      </c>
      <c r="H31" s="15">
        <f t="shared" si="2"/>
        <v>10296.050000000003</v>
      </c>
      <c r="J31" s="51"/>
    </row>
    <row r="32" spans="1:10" x14ac:dyDescent="0.2">
      <c r="A32" s="5"/>
      <c r="B32" s="11" t="s">
        <v>19</v>
      </c>
      <c r="C32" s="15">
        <f>+SUM('[1]FORMATO PRESUPUESTO VS EJERCIDO'!C101:C102)</f>
        <v>83586.217713511011</v>
      </c>
      <c r="D32" s="51">
        <f t="shared" si="0"/>
        <v>0</v>
      </c>
      <c r="E32" s="15">
        <f>+SUM('[2]PRESUPUESTO VS EJERCIDO'!$D$103:$D$104)</f>
        <v>83586.217713511011</v>
      </c>
      <c r="F32" s="15">
        <v>78743.48</v>
      </c>
      <c r="G32" s="15">
        <f>+SUM('[2]PRESUPUESTO VS EJERCIDO'!$BA$103:$BA$104)</f>
        <v>78743.48</v>
      </c>
      <c r="H32" s="15">
        <f t="shared" si="2"/>
        <v>4842.7377135110146</v>
      </c>
      <c r="J32" s="51"/>
    </row>
    <row r="33" spans="1:10" x14ac:dyDescent="0.2">
      <c r="A33" s="50" t="s">
        <v>72</v>
      </c>
      <c r="B33" s="7"/>
      <c r="C33" s="15"/>
      <c r="D33" s="51">
        <f t="shared" si="0"/>
        <v>0</v>
      </c>
      <c r="E33" s="15"/>
      <c r="F33" s="15"/>
      <c r="G33" s="15"/>
      <c r="H33" s="15">
        <f t="shared" si="1"/>
        <v>0</v>
      </c>
      <c r="J33" s="51"/>
    </row>
    <row r="34" spans="1:10" x14ac:dyDescent="0.2">
      <c r="A34" s="5"/>
      <c r="B34" s="11" t="s">
        <v>99</v>
      </c>
      <c r="C34" s="15"/>
      <c r="D34" s="51">
        <f t="shared" si="0"/>
        <v>0</v>
      </c>
      <c r="E34" s="15"/>
      <c r="F34" s="15"/>
      <c r="G34" s="15"/>
      <c r="H34" s="15">
        <f t="shared" si="1"/>
        <v>0</v>
      </c>
      <c r="J34" s="51"/>
    </row>
    <row r="35" spans="1:10" x14ac:dyDescent="0.2">
      <c r="A35" s="5"/>
      <c r="B35" s="11" t="s">
        <v>100</v>
      </c>
      <c r="C35" s="15"/>
      <c r="D35" s="51">
        <f t="shared" si="0"/>
        <v>0</v>
      </c>
      <c r="E35" s="15"/>
      <c r="F35" s="15"/>
      <c r="G35" s="15"/>
      <c r="H35" s="15">
        <f t="shared" si="1"/>
        <v>0</v>
      </c>
      <c r="J35" s="51"/>
    </row>
    <row r="36" spans="1:10" x14ac:dyDescent="0.2">
      <c r="A36" s="5"/>
      <c r="B36" s="11" t="s">
        <v>101</v>
      </c>
      <c r="C36" s="15"/>
      <c r="D36" s="51">
        <f t="shared" si="0"/>
        <v>0</v>
      </c>
      <c r="E36" s="15"/>
      <c r="F36" s="15"/>
      <c r="G36" s="15"/>
      <c r="H36" s="15">
        <f t="shared" si="1"/>
        <v>0</v>
      </c>
      <c r="J36" s="51"/>
    </row>
    <row r="37" spans="1:10" x14ac:dyDescent="0.2">
      <c r="A37" s="5"/>
      <c r="B37" s="11" t="s">
        <v>102</v>
      </c>
      <c r="C37" s="15"/>
      <c r="D37" s="51">
        <f t="shared" si="0"/>
        <v>951</v>
      </c>
      <c r="E37" s="15">
        <f>+'[2]PRESUPUESTO VS EJERCIDO'!$D$105</f>
        <v>951</v>
      </c>
      <c r="F37" s="15"/>
      <c r="G37" s="15"/>
      <c r="H37" s="15">
        <f t="shared" si="1"/>
        <v>951</v>
      </c>
      <c r="J37" s="51"/>
    </row>
    <row r="38" spans="1:10" x14ac:dyDescent="0.2">
      <c r="A38" s="5"/>
      <c r="B38" s="11" t="s">
        <v>41</v>
      </c>
      <c r="C38" s="15"/>
      <c r="D38" s="51">
        <f t="shared" si="0"/>
        <v>0</v>
      </c>
      <c r="E38" s="15"/>
      <c r="F38" s="15"/>
      <c r="G38" s="15"/>
      <c r="H38" s="15">
        <f t="shared" si="1"/>
        <v>0</v>
      </c>
      <c r="J38" s="51"/>
    </row>
    <row r="39" spans="1:10" x14ac:dyDescent="0.2">
      <c r="A39" s="5"/>
      <c r="B39" s="11" t="s">
        <v>103</v>
      </c>
      <c r="C39" s="15"/>
      <c r="D39" s="51">
        <f t="shared" si="0"/>
        <v>0</v>
      </c>
      <c r="E39" s="15"/>
      <c r="F39" s="15"/>
      <c r="G39" s="15"/>
      <c r="H39" s="15">
        <f t="shared" si="1"/>
        <v>0</v>
      </c>
      <c r="J39" s="51"/>
    </row>
    <row r="40" spans="1:10" x14ac:dyDescent="0.2">
      <c r="A40" s="5"/>
      <c r="B40" s="11" t="s">
        <v>104</v>
      </c>
      <c r="C40" s="15"/>
      <c r="D40" s="51">
        <f t="shared" si="0"/>
        <v>0</v>
      </c>
      <c r="E40" s="15"/>
      <c r="F40" s="15"/>
      <c r="G40" s="15"/>
      <c r="H40" s="15">
        <f t="shared" si="1"/>
        <v>0</v>
      </c>
      <c r="J40" s="51"/>
    </row>
    <row r="41" spans="1:10" x14ac:dyDescent="0.2">
      <c r="A41" s="5"/>
      <c r="B41" s="11" t="s">
        <v>37</v>
      </c>
      <c r="C41" s="15"/>
      <c r="D41" s="51">
        <f t="shared" si="0"/>
        <v>0</v>
      </c>
      <c r="E41" s="15"/>
      <c r="F41" s="15"/>
      <c r="G41" s="15"/>
      <c r="H41" s="15">
        <f t="shared" si="1"/>
        <v>0</v>
      </c>
      <c r="J41" s="51"/>
    </row>
    <row r="42" spans="1:10" x14ac:dyDescent="0.2">
      <c r="A42" s="5"/>
      <c r="B42" s="11" t="s">
        <v>105</v>
      </c>
      <c r="C42" s="15"/>
      <c r="D42" s="51">
        <f t="shared" si="0"/>
        <v>0</v>
      </c>
      <c r="E42" s="15"/>
      <c r="F42" s="15"/>
      <c r="G42" s="15"/>
      <c r="H42" s="15">
        <f t="shared" si="1"/>
        <v>0</v>
      </c>
      <c r="J42" s="51"/>
    </row>
    <row r="43" spans="1:10" x14ac:dyDescent="0.2">
      <c r="A43" s="50" t="s">
        <v>73</v>
      </c>
      <c r="B43" s="7"/>
      <c r="C43" s="15"/>
      <c r="D43" s="51">
        <f t="shared" si="0"/>
        <v>0</v>
      </c>
      <c r="E43" s="15"/>
      <c r="F43" s="15"/>
      <c r="G43" s="15"/>
      <c r="H43" s="15">
        <f t="shared" si="1"/>
        <v>0</v>
      </c>
      <c r="J43" s="51"/>
    </row>
    <row r="44" spans="1:10" x14ac:dyDescent="0.2">
      <c r="A44" s="5"/>
      <c r="B44" s="11" t="s">
        <v>106</v>
      </c>
      <c r="C44" s="15">
        <f>+SUM('[1]FORMATO PRESUPUESTO VS EJERCIDO'!C104:C106)</f>
        <v>5000</v>
      </c>
      <c r="D44" s="51">
        <f t="shared" si="0"/>
        <v>22807</v>
      </c>
      <c r="E44" s="15">
        <f>+SUM('[2]PRESUPUESTO VS EJERCIDO'!$D$106:$D$108)</f>
        <v>27807</v>
      </c>
      <c r="F44" s="15">
        <v>27371.879999999997</v>
      </c>
      <c r="G44" s="15">
        <f>+SUM('[2]PRESUPUESTO VS EJERCIDO'!$BA$106:$BA$108)</f>
        <v>27371.879999999997</v>
      </c>
      <c r="H44" s="15">
        <f>+E44-F44</f>
        <v>435.12000000000262</v>
      </c>
      <c r="J44" s="51"/>
    </row>
    <row r="45" spans="1:10" x14ac:dyDescent="0.2">
      <c r="A45" s="5"/>
      <c r="B45" s="11" t="s">
        <v>107</v>
      </c>
      <c r="C45" s="15">
        <f>+SUM('[1]FORMATO PRESUPUESTO VS EJERCIDO'!C107:C109)</f>
        <v>3500</v>
      </c>
      <c r="D45" s="51">
        <f t="shared" si="0"/>
        <v>-120</v>
      </c>
      <c r="E45" s="15">
        <f>+SUM('[2]PRESUPUESTO VS EJERCIDO'!$D$109:$D$111)</f>
        <v>3380</v>
      </c>
      <c r="F45" s="15">
        <v>3380</v>
      </c>
      <c r="G45" s="15">
        <f>+SUM('[2]PRESUPUESTO VS EJERCIDO'!$AZ$109:$BA$111)</f>
        <v>3380</v>
      </c>
      <c r="H45" s="15">
        <f>+E45-F45</f>
        <v>0</v>
      </c>
      <c r="J45" s="51"/>
    </row>
    <row r="46" spans="1:10" x14ac:dyDescent="0.2">
      <c r="A46" s="5"/>
      <c r="B46" s="11" t="s">
        <v>108</v>
      </c>
      <c r="C46" s="15">
        <v>0</v>
      </c>
      <c r="D46" s="51">
        <f t="shared" si="0"/>
        <v>0</v>
      </c>
      <c r="E46" s="15">
        <v>0</v>
      </c>
      <c r="F46" s="15">
        <v>0</v>
      </c>
      <c r="G46" s="15">
        <v>0</v>
      </c>
      <c r="H46" s="15">
        <f t="shared" si="1"/>
        <v>0</v>
      </c>
      <c r="J46" s="51"/>
    </row>
    <row r="47" spans="1:10" x14ac:dyDescent="0.2">
      <c r="A47" s="5"/>
      <c r="B47" s="11" t="s">
        <v>109</v>
      </c>
      <c r="C47" s="15">
        <f>+SUM('[1]FORMATO PRESUPUESTO VS EJERCIDO'!C110)</f>
        <v>0</v>
      </c>
      <c r="D47" s="51">
        <f t="shared" si="0"/>
        <v>0</v>
      </c>
      <c r="E47" s="15">
        <v>0</v>
      </c>
      <c r="F47" s="15">
        <v>0</v>
      </c>
      <c r="G47" s="15">
        <v>0</v>
      </c>
      <c r="H47" s="15">
        <f>+E47-F47</f>
        <v>0</v>
      </c>
      <c r="J47" s="51"/>
    </row>
    <row r="48" spans="1:10" x14ac:dyDescent="0.2">
      <c r="A48" s="5"/>
      <c r="B48" s="11" t="s">
        <v>110</v>
      </c>
      <c r="C48" s="15"/>
      <c r="D48" s="51">
        <f t="shared" si="0"/>
        <v>0</v>
      </c>
      <c r="E48" s="15"/>
      <c r="F48" s="15"/>
      <c r="G48" s="15"/>
      <c r="H48" s="15">
        <f t="shared" si="1"/>
        <v>0</v>
      </c>
      <c r="J48" s="51"/>
    </row>
    <row r="49" spans="1:10" x14ac:dyDescent="0.2">
      <c r="A49" s="5"/>
      <c r="B49" s="11" t="s">
        <v>111</v>
      </c>
      <c r="C49" s="15">
        <f>+SUM('[1]FORMATO PRESUPUESTO VS EJERCIDO'!C111:C113)</f>
        <v>0</v>
      </c>
      <c r="D49" s="51">
        <f t="shared" si="0"/>
        <v>8932</v>
      </c>
      <c r="E49" s="15">
        <f>+SUM('[2]PRESUPUESTO VS EJERCIDO'!$D$113:$D$115)</f>
        <v>8932</v>
      </c>
      <c r="F49" s="15">
        <v>8932</v>
      </c>
      <c r="G49" s="15">
        <f>+SUM('[2]PRESUPUESTO VS EJERCIDO'!$BA$113:$BA$115)</f>
        <v>8932</v>
      </c>
      <c r="H49" s="15">
        <f>+E49-F49</f>
        <v>0</v>
      </c>
      <c r="J49" s="51"/>
    </row>
    <row r="50" spans="1:10" x14ac:dyDescent="0.2">
      <c r="A50" s="5"/>
      <c r="B50" s="11" t="s">
        <v>112</v>
      </c>
      <c r="C50" s="15"/>
      <c r="D50" s="51">
        <f t="shared" si="0"/>
        <v>0</v>
      </c>
      <c r="E50" s="15"/>
      <c r="F50" s="15"/>
      <c r="G50" s="15"/>
      <c r="H50" s="15">
        <f t="shared" si="1"/>
        <v>0</v>
      </c>
      <c r="J50" s="51"/>
    </row>
    <row r="51" spans="1:10" x14ac:dyDescent="0.2">
      <c r="A51" s="5"/>
      <c r="B51" s="11" t="s">
        <v>113</v>
      </c>
      <c r="C51" s="15"/>
      <c r="D51" s="51">
        <f t="shared" si="0"/>
        <v>0</v>
      </c>
      <c r="E51" s="15"/>
      <c r="F51" s="15"/>
      <c r="G51" s="15"/>
      <c r="H51" s="15">
        <f t="shared" si="1"/>
        <v>0</v>
      </c>
      <c r="J51" s="51"/>
    </row>
    <row r="52" spans="1:10" x14ac:dyDescent="0.2">
      <c r="A52" s="5"/>
      <c r="B52" s="11" t="s">
        <v>114</v>
      </c>
      <c r="C52" s="15">
        <f>+SUM('[1]FORMATO PRESUPUESTO VS EJERCIDO'!C114)</f>
        <v>13000</v>
      </c>
      <c r="D52" s="51">
        <f t="shared" si="0"/>
        <v>2010</v>
      </c>
      <c r="E52" s="15">
        <f>+SUM('[2]PRESUPUESTO VS EJERCIDO'!$D$116)</f>
        <v>15010</v>
      </c>
      <c r="F52" s="15">
        <v>15010.4</v>
      </c>
      <c r="G52" s="15">
        <f>+SUM('[2]PRESUPUESTO VS EJERCIDO'!$BA$116)</f>
        <v>15010.4</v>
      </c>
      <c r="H52" s="15">
        <f>+E52-F52</f>
        <v>-0.3999999999996362</v>
      </c>
      <c r="J52" s="51"/>
    </row>
    <row r="53" spans="1:10" x14ac:dyDescent="0.2">
      <c r="A53" s="50" t="s">
        <v>74</v>
      </c>
      <c r="B53" s="7"/>
      <c r="C53" s="15"/>
      <c r="D53" s="15"/>
      <c r="E53" s="15"/>
      <c r="F53" s="15"/>
      <c r="G53" s="15"/>
      <c r="H53" s="15"/>
      <c r="J53" s="51"/>
    </row>
    <row r="54" spans="1:10" x14ac:dyDescent="0.2">
      <c r="A54" s="5"/>
      <c r="B54" s="11" t="s">
        <v>115</v>
      </c>
      <c r="C54" s="15"/>
      <c r="D54" s="15"/>
      <c r="E54" s="15"/>
      <c r="F54" s="15"/>
      <c r="G54" s="15"/>
      <c r="H54" s="15"/>
      <c r="J54" s="51"/>
    </row>
    <row r="55" spans="1:10" x14ac:dyDescent="0.2">
      <c r="A55" s="5"/>
      <c r="B55" s="11" t="s">
        <v>116</v>
      </c>
      <c r="C55" s="15"/>
      <c r="D55" s="15"/>
      <c r="E55" s="15"/>
      <c r="F55" s="15"/>
      <c r="G55" s="15"/>
      <c r="H55" s="15"/>
      <c r="J55" s="51"/>
    </row>
    <row r="56" spans="1:10" x14ac:dyDescent="0.2">
      <c r="A56" s="5"/>
      <c r="B56" s="11" t="s">
        <v>117</v>
      </c>
      <c r="C56" s="15"/>
      <c r="D56" s="15"/>
      <c r="E56" s="15"/>
      <c r="F56" s="15"/>
      <c r="G56" s="15"/>
      <c r="H56" s="15"/>
      <c r="J56" s="51"/>
    </row>
    <row r="57" spans="1:10" x14ac:dyDescent="0.2">
      <c r="A57" s="50" t="s">
        <v>75</v>
      </c>
      <c r="B57" s="7"/>
      <c r="C57" s="15"/>
      <c r="D57" s="15"/>
      <c r="E57" s="15"/>
      <c r="F57" s="15"/>
      <c r="G57" s="15"/>
      <c r="H57" s="15"/>
      <c r="J57" s="51"/>
    </row>
    <row r="58" spans="1:10" x14ac:dyDescent="0.2">
      <c r="A58" s="5"/>
      <c r="B58" s="11" t="s">
        <v>118</v>
      </c>
      <c r="C58" s="15"/>
      <c r="D58" s="15"/>
      <c r="E58" s="15"/>
      <c r="F58" s="15"/>
      <c r="G58" s="15"/>
      <c r="H58" s="15"/>
      <c r="J58" s="51"/>
    </row>
    <row r="59" spans="1:10" x14ac:dyDescent="0.2">
      <c r="A59" s="5"/>
      <c r="B59" s="11" t="s">
        <v>119</v>
      </c>
      <c r="C59" s="15"/>
      <c r="D59" s="15"/>
      <c r="E59" s="15"/>
      <c r="F59" s="15"/>
      <c r="G59" s="15"/>
      <c r="H59" s="15"/>
      <c r="J59" s="51"/>
    </row>
    <row r="60" spans="1:10" x14ac:dyDescent="0.2">
      <c r="A60" s="5"/>
      <c r="B60" s="11" t="s">
        <v>120</v>
      </c>
      <c r="C60" s="15"/>
      <c r="D60" s="15"/>
      <c r="E60" s="15"/>
      <c r="F60" s="15"/>
      <c r="G60" s="15"/>
      <c r="H60" s="15"/>
      <c r="J60" s="51"/>
    </row>
    <row r="61" spans="1:10" x14ac:dyDescent="0.2">
      <c r="A61" s="5"/>
      <c r="B61" s="11" t="s">
        <v>121</v>
      </c>
      <c r="C61" s="15"/>
      <c r="D61" s="15"/>
      <c r="E61" s="15"/>
      <c r="F61" s="15"/>
      <c r="G61" s="15"/>
      <c r="H61" s="15"/>
      <c r="J61" s="51"/>
    </row>
    <row r="62" spans="1:10" x14ac:dyDescent="0.2">
      <c r="A62" s="5"/>
      <c r="B62" s="11" t="s">
        <v>122</v>
      </c>
      <c r="C62" s="15"/>
      <c r="D62" s="15"/>
      <c r="E62" s="15"/>
      <c r="F62" s="15"/>
      <c r="G62" s="15"/>
      <c r="H62" s="15"/>
      <c r="J62" s="51"/>
    </row>
    <row r="63" spans="1:10" x14ac:dyDescent="0.2">
      <c r="A63" s="5"/>
      <c r="B63" s="11" t="s">
        <v>123</v>
      </c>
      <c r="C63" s="15"/>
      <c r="D63" s="15"/>
      <c r="E63" s="15"/>
      <c r="F63" s="15"/>
      <c r="G63" s="15"/>
      <c r="H63" s="15"/>
      <c r="J63" s="51"/>
    </row>
    <row r="64" spans="1:10" x14ac:dyDescent="0.2">
      <c r="A64" s="5"/>
      <c r="B64" s="11" t="s">
        <v>124</v>
      </c>
      <c r="C64" s="15"/>
      <c r="D64" s="15"/>
      <c r="E64" s="15"/>
      <c r="F64" s="15"/>
      <c r="G64" s="15"/>
      <c r="H64" s="15"/>
      <c r="J64" s="51"/>
    </row>
    <row r="65" spans="1:10" x14ac:dyDescent="0.2">
      <c r="A65" s="50" t="s">
        <v>76</v>
      </c>
      <c r="B65" s="7"/>
      <c r="C65" s="15"/>
      <c r="D65" s="15"/>
      <c r="E65" s="15"/>
      <c r="F65" s="15"/>
      <c r="G65" s="15"/>
      <c r="H65" s="15"/>
      <c r="J65" s="51"/>
    </row>
    <row r="66" spans="1:10" x14ac:dyDescent="0.2">
      <c r="A66" s="5"/>
      <c r="B66" s="11" t="s">
        <v>38</v>
      </c>
      <c r="C66" s="15"/>
      <c r="D66" s="15"/>
      <c r="E66" s="15"/>
      <c r="F66" s="15"/>
      <c r="G66" s="15"/>
      <c r="H66" s="15"/>
      <c r="J66" s="51"/>
    </row>
    <row r="67" spans="1:10" x14ac:dyDescent="0.2">
      <c r="A67" s="5"/>
      <c r="B67" s="11" t="s">
        <v>39</v>
      </c>
      <c r="C67" s="15"/>
      <c r="D67" s="15"/>
      <c r="E67" s="15"/>
      <c r="F67" s="15"/>
      <c r="G67" s="15"/>
      <c r="H67" s="15"/>
      <c r="J67" s="51"/>
    </row>
    <row r="68" spans="1:10" x14ac:dyDescent="0.2">
      <c r="A68" s="5"/>
      <c r="B68" s="11" t="s">
        <v>40</v>
      </c>
      <c r="C68" s="15"/>
      <c r="D68" s="15"/>
      <c r="E68" s="15"/>
      <c r="F68" s="15"/>
      <c r="G68" s="15"/>
      <c r="H68" s="15"/>
      <c r="J68" s="51"/>
    </row>
    <row r="69" spans="1:10" x14ac:dyDescent="0.2">
      <c r="A69" s="50" t="s">
        <v>77</v>
      </c>
      <c r="B69" s="7"/>
      <c r="C69" s="15"/>
      <c r="D69" s="15"/>
      <c r="E69" s="15"/>
      <c r="F69" s="15"/>
      <c r="G69" s="15"/>
      <c r="H69" s="15"/>
      <c r="J69" s="51"/>
    </row>
    <row r="70" spans="1:10" x14ac:dyDescent="0.2">
      <c r="A70" s="5"/>
      <c r="B70" s="11" t="s">
        <v>125</v>
      </c>
      <c r="C70" s="15"/>
      <c r="D70" s="15"/>
      <c r="E70" s="15"/>
      <c r="F70" s="15"/>
      <c r="G70" s="15"/>
      <c r="H70" s="15"/>
      <c r="J70" s="51"/>
    </row>
    <row r="71" spans="1:10" x14ac:dyDescent="0.2">
      <c r="A71" s="5"/>
      <c r="B71" s="11" t="s">
        <v>126</v>
      </c>
      <c r="C71" s="15"/>
      <c r="D71" s="15"/>
      <c r="E71" s="15"/>
      <c r="F71" s="15"/>
      <c r="G71" s="15"/>
      <c r="H71" s="15"/>
      <c r="J71" s="51"/>
    </row>
    <row r="72" spans="1:10" x14ac:dyDescent="0.2">
      <c r="A72" s="5"/>
      <c r="B72" s="11" t="s">
        <v>127</v>
      </c>
      <c r="C72" s="15"/>
      <c r="D72" s="15"/>
      <c r="E72" s="15"/>
      <c r="F72" s="15"/>
      <c r="G72" s="15"/>
      <c r="H72" s="15"/>
      <c r="J72" s="51"/>
    </row>
    <row r="73" spans="1:10" x14ac:dyDescent="0.2">
      <c r="A73" s="5"/>
      <c r="B73" s="11" t="s">
        <v>128</v>
      </c>
      <c r="C73" s="15"/>
      <c r="D73" s="15"/>
      <c r="E73" s="15"/>
      <c r="F73" s="15"/>
      <c r="G73" s="15"/>
      <c r="H73" s="15"/>
    </row>
    <row r="74" spans="1:10" x14ac:dyDescent="0.2">
      <c r="A74" s="5"/>
      <c r="B74" s="11" t="s">
        <v>129</v>
      </c>
      <c r="C74" s="15"/>
      <c r="D74" s="15"/>
      <c r="E74" s="15"/>
      <c r="F74" s="15"/>
      <c r="G74" s="15"/>
      <c r="H74" s="15"/>
    </row>
    <row r="75" spans="1:10" x14ac:dyDescent="0.2">
      <c r="A75" s="5"/>
      <c r="B75" s="11" t="s">
        <v>130</v>
      </c>
      <c r="C75" s="15"/>
      <c r="D75" s="15"/>
      <c r="E75" s="15"/>
      <c r="F75" s="15"/>
      <c r="G75" s="15"/>
      <c r="H75" s="15"/>
    </row>
    <row r="76" spans="1:10" x14ac:dyDescent="0.2">
      <c r="A76" s="6"/>
      <c r="B76" s="12" t="s">
        <v>131</v>
      </c>
      <c r="C76" s="16"/>
      <c r="D76" s="16"/>
      <c r="E76" s="16"/>
      <c r="F76" s="16"/>
      <c r="G76" s="16"/>
      <c r="H76" s="16"/>
    </row>
    <row r="77" spans="1:10" x14ac:dyDescent="0.2">
      <c r="A77" s="8"/>
      <c r="B77" s="13" t="s">
        <v>61</v>
      </c>
      <c r="C77" s="17">
        <f t="shared" ref="C77:H77" si="3">+SUM(C6:C76)</f>
        <v>9554704.1175970603</v>
      </c>
      <c r="D77" s="17">
        <f t="shared" si="3"/>
        <v>271739.73999999976</v>
      </c>
      <c r="E77" s="17">
        <f t="shared" si="3"/>
        <v>9826443.8575970586</v>
      </c>
      <c r="F77" s="17">
        <f t="shared" si="3"/>
        <v>9360124.4400000032</v>
      </c>
      <c r="G77" s="17">
        <f t="shared" si="3"/>
        <v>9360124.4400000032</v>
      </c>
      <c r="H77" s="17">
        <f t="shared" si="3"/>
        <v>466319.41759706021</v>
      </c>
    </row>
    <row r="78" spans="1:10" x14ac:dyDescent="0.2">
      <c r="D78" s="51"/>
      <c r="F78" s="51"/>
    </row>
    <row r="79" spans="1:10" x14ac:dyDescent="0.2">
      <c r="F79" s="51"/>
    </row>
    <row r="80" spans="1:10" ht="33.75" x14ac:dyDescent="0.2">
      <c r="B80" s="53" t="s">
        <v>137</v>
      </c>
      <c r="C80" s="53"/>
      <c r="D80" s="54"/>
      <c r="E80" s="54"/>
      <c r="F80" s="54"/>
    </row>
    <row r="81" spans="2:6" x14ac:dyDescent="0.2">
      <c r="B81" s="53"/>
      <c r="C81" s="53"/>
      <c r="D81" s="54"/>
      <c r="E81" s="54"/>
      <c r="F81" s="54"/>
    </row>
    <row r="82" spans="2:6" x14ac:dyDescent="0.2">
      <c r="B82" s="53" t="s">
        <v>138</v>
      </c>
      <c r="C82" s="53"/>
      <c r="D82" s="54"/>
      <c r="E82" s="54"/>
      <c r="F82" s="54" t="s">
        <v>139</v>
      </c>
    </row>
    <row r="83" spans="2:6" ht="45" x14ac:dyDescent="0.2">
      <c r="B83" s="53" t="s">
        <v>140</v>
      </c>
      <c r="C83" s="53"/>
      <c r="D83" s="54"/>
      <c r="E83" s="54"/>
      <c r="F83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39:C40 C54:D65 C33 C37:C38 H33 H24:H32 H22 H19 H17 C77:H77 H39:H43 H53:H65 H34:H38 H6 H10 H8 C34 C35:C36 C41:C43 G33:G43 G23 G20:G21 G18 G15:G16 G11:G13 G10 G14 G17 G19 G22 G24:G32 G6:G9 G44:G53 C53:D53 F53 F54:F65 D23 D21:E22 D24:E52 E23 D6:E20" unlockedFormula="1"/>
    <ignoredError sqref="C45:C48 C32 C22 C19 C14 C17 C9 C8 C7 C6 C15 C10 C11:C13 C16 C18 C20:C21 C23 H11:H13 H9 H16 H14 H15 H18 H20:H21 H23 H44:H52 C24 C25 C26 C27 C28 C29 C30 C31 C44 C50:C51 C49 C5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6" t="s">
        <v>144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2">
        <f>+SUM(COG!C6:C42)</f>
        <v>9533204.1175970603</v>
      </c>
      <c r="D6" s="52">
        <f>+SUM(COG!D6:D42)</f>
        <v>238110.73999999979</v>
      </c>
      <c r="E6" s="52">
        <f>+SUM(COG!E6:E42)</f>
        <v>9771314.8575970586</v>
      </c>
      <c r="F6" s="52">
        <f>+SUM(COG!F6:F42)</f>
        <v>9305430.160000002</v>
      </c>
      <c r="G6" s="52">
        <f>+SUM(COG!G6:G42)</f>
        <v>9305430.160000002</v>
      </c>
      <c r="H6" s="52">
        <f>+E6-F6</f>
        <v>465884.69759705663</v>
      </c>
    </row>
    <row r="7" spans="1:8" x14ac:dyDescent="0.2">
      <c r="A7" s="5"/>
      <c r="B7" s="18"/>
      <c r="C7" s="22"/>
      <c r="D7" s="22">
        <v>0</v>
      </c>
      <c r="E7" s="22"/>
      <c r="F7" s="22"/>
      <c r="G7" s="22"/>
      <c r="H7" s="22"/>
    </row>
    <row r="8" spans="1:8" x14ac:dyDescent="0.2">
      <c r="A8" s="5"/>
      <c r="B8" s="18" t="s">
        <v>1</v>
      </c>
      <c r="C8" s="52">
        <f>+SUM(COG!C44:C52)</f>
        <v>21500</v>
      </c>
      <c r="D8" s="52">
        <f>+SUM(COG!D44:D52)</f>
        <v>33629</v>
      </c>
      <c r="E8" s="52">
        <f>+SUM(COG!E44:E52)</f>
        <v>55129</v>
      </c>
      <c r="F8" s="52">
        <f>+SUM(COG!F44:F52)</f>
        <v>54694.28</v>
      </c>
      <c r="G8" s="52">
        <f>+SUM(COG!G44:G52)</f>
        <v>54694.28</v>
      </c>
      <c r="H8" s="52">
        <f>+E8-F8</f>
        <v>434.72000000000116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SUM(C6:C15)</f>
        <v>9554704.1175970603</v>
      </c>
      <c r="D16" s="17">
        <f t="shared" ref="D16:H16" si="0">SUM(D6:D15)</f>
        <v>271739.73999999976</v>
      </c>
      <c r="E16" s="17">
        <f t="shared" si="0"/>
        <v>9826443.8575970586</v>
      </c>
      <c r="F16" s="17">
        <f t="shared" si="0"/>
        <v>9360124.4400000013</v>
      </c>
      <c r="G16" s="17">
        <f t="shared" si="0"/>
        <v>9360124.4400000013</v>
      </c>
      <c r="H16" s="17">
        <f t="shared" si="0"/>
        <v>466319.4175970566</v>
      </c>
    </row>
    <row r="19" spans="2:6" ht="33.75" x14ac:dyDescent="0.2">
      <c r="B19" s="53" t="s">
        <v>137</v>
      </c>
      <c r="C19" s="53"/>
      <c r="D19" s="54"/>
      <c r="E19" s="54"/>
      <c r="F19" s="54"/>
    </row>
    <row r="20" spans="2:6" x14ac:dyDescent="0.2">
      <c r="B20" s="53"/>
      <c r="C20" s="53"/>
      <c r="D20" s="54"/>
      <c r="E20" s="54"/>
      <c r="F20" s="54"/>
    </row>
    <row r="21" spans="2:6" x14ac:dyDescent="0.2">
      <c r="B21" s="53" t="s">
        <v>138</v>
      </c>
      <c r="C21" s="53"/>
      <c r="D21" s="54"/>
      <c r="E21" s="54"/>
      <c r="F21" s="54" t="s">
        <v>139</v>
      </c>
    </row>
    <row r="22" spans="2:6" ht="45" x14ac:dyDescent="0.2">
      <c r="B22" s="53" t="s">
        <v>140</v>
      </c>
      <c r="C22" s="53"/>
      <c r="D22" s="54"/>
      <c r="E22" s="54"/>
      <c r="F22" s="55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8 C1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opLeftCell="A40" workbookViewId="0">
      <selection activeCell="C13" sqref="C1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6" t="s">
        <v>145</v>
      </c>
      <c r="B1" s="57"/>
      <c r="C1" s="57"/>
      <c r="D1" s="57"/>
      <c r="E1" s="57"/>
      <c r="F1" s="57"/>
      <c r="G1" s="57"/>
      <c r="H1" s="58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1" t="s">
        <v>62</v>
      </c>
      <c r="B3" s="62"/>
      <c r="C3" s="56" t="s">
        <v>68</v>
      </c>
      <c r="D3" s="57"/>
      <c r="E3" s="57"/>
      <c r="F3" s="57"/>
      <c r="G3" s="58"/>
      <c r="H3" s="59" t="s">
        <v>67</v>
      </c>
    </row>
    <row r="4" spans="1:8" ht="24.95" customHeight="1" x14ac:dyDescent="0.2">
      <c r="A4" s="63"/>
      <c r="B4" s="64"/>
      <c r="C4" s="9" t="s">
        <v>63</v>
      </c>
      <c r="D4" s="9" t="s">
        <v>132</v>
      </c>
      <c r="E4" s="9" t="s">
        <v>64</v>
      </c>
      <c r="F4" s="9" t="s">
        <v>65</v>
      </c>
      <c r="G4" s="9" t="s">
        <v>66</v>
      </c>
      <c r="H4" s="60"/>
    </row>
    <row r="5" spans="1:8" x14ac:dyDescent="0.2">
      <c r="A5" s="65"/>
      <c r="B5" s="66"/>
      <c r="C5" s="10">
        <v>1</v>
      </c>
      <c r="D5" s="10">
        <v>2</v>
      </c>
      <c r="E5" s="10" t="s">
        <v>133</v>
      </c>
      <c r="F5" s="10">
        <v>4</v>
      </c>
      <c r="G5" s="10">
        <v>5</v>
      </c>
      <c r="H5" s="10" t="s">
        <v>134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56" t="s">
        <v>135</v>
      </c>
      <c r="B19" s="57"/>
      <c r="C19" s="57"/>
      <c r="D19" s="57"/>
      <c r="E19" s="57"/>
      <c r="F19" s="57"/>
      <c r="G19" s="57"/>
      <c r="H19" s="58"/>
    </row>
    <row r="21" spans="1:8" x14ac:dyDescent="0.2">
      <c r="A21" s="61" t="s">
        <v>62</v>
      </c>
      <c r="B21" s="62"/>
      <c r="C21" s="56" t="s">
        <v>68</v>
      </c>
      <c r="D21" s="57"/>
      <c r="E21" s="57"/>
      <c r="F21" s="57"/>
      <c r="G21" s="58"/>
      <c r="H21" s="59" t="s">
        <v>67</v>
      </c>
    </row>
    <row r="22" spans="1:8" ht="22.5" x14ac:dyDescent="0.2">
      <c r="A22" s="63"/>
      <c r="B22" s="64"/>
      <c r="C22" s="9" t="s">
        <v>63</v>
      </c>
      <c r="D22" s="9" t="s">
        <v>132</v>
      </c>
      <c r="E22" s="9" t="s">
        <v>64</v>
      </c>
      <c r="F22" s="9" t="s">
        <v>65</v>
      </c>
      <c r="G22" s="9" t="s">
        <v>66</v>
      </c>
      <c r="H22" s="60"/>
    </row>
    <row r="23" spans="1:8" x14ac:dyDescent="0.2">
      <c r="A23" s="65"/>
      <c r="B23" s="66"/>
      <c r="C23" s="10">
        <v>1</v>
      </c>
      <c r="D23" s="10">
        <v>2</v>
      </c>
      <c r="E23" s="10" t="s">
        <v>133</v>
      </c>
      <c r="F23" s="10">
        <v>4</v>
      </c>
      <c r="G23" s="10">
        <v>5</v>
      </c>
      <c r="H23" s="10" t="s">
        <v>134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6" t="s">
        <v>136</v>
      </c>
      <c r="B33" s="57"/>
      <c r="C33" s="57"/>
      <c r="D33" s="57"/>
      <c r="E33" s="57"/>
      <c r="F33" s="57"/>
      <c r="G33" s="57"/>
      <c r="H33" s="58"/>
    </row>
    <row r="34" spans="1:8" x14ac:dyDescent="0.2">
      <c r="A34" s="61" t="s">
        <v>62</v>
      </c>
      <c r="B34" s="62"/>
      <c r="C34" s="56" t="s">
        <v>68</v>
      </c>
      <c r="D34" s="57"/>
      <c r="E34" s="57"/>
      <c r="F34" s="57"/>
      <c r="G34" s="58"/>
      <c r="H34" s="59" t="s">
        <v>67</v>
      </c>
    </row>
    <row r="35" spans="1:8" ht="22.5" x14ac:dyDescent="0.2">
      <c r="A35" s="63"/>
      <c r="B35" s="64"/>
      <c r="C35" s="9" t="s">
        <v>63</v>
      </c>
      <c r="D35" s="9" t="s">
        <v>132</v>
      </c>
      <c r="E35" s="9" t="s">
        <v>64</v>
      </c>
      <c r="F35" s="9" t="s">
        <v>65</v>
      </c>
      <c r="G35" s="9" t="s">
        <v>66</v>
      </c>
      <c r="H35" s="60"/>
    </row>
    <row r="36" spans="1:8" x14ac:dyDescent="0.2">
      <c r="A36" s="65"/>
      <c r="B36" s="66"/>
      <c r="C36" s="10">
        <v>1</v>
      </c>
      <c r="D36" s="10">
        <v>2</v>
      </c>
      <c r="E36" s="10" t="s">
        <v>133</v>
      </c>
      <c r="F36" s="10">
        <v>4</v>
      </c>
      <c r="G36" s="10">
        <v>5</v>
      </c>
      <c r="H36" s="10" t="s">
        <v>134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ht="33.75" x14ac:dyDescent="0.2">
      <c r="B54" s="53" t="s">
        <v>137</v>
      </c>
      <c r="C54" s="53"/>
      <c r="D54" s="54"/>
      <c r="E54" s="54"/>
      <c r="F54" s="54"/>
    </row>
    <row r="55" spans="1:8" x14ac:dyDescent="0.2">
      <c r="B55" s="53"/>
      <c r="C55" s="53"/>
      <c r="D55" s="54"/>
      <c r="E55" s="54"/>
      <c r="F55" s="54"/>
    </row>
    <row r="56" spans="1:8" x14ac:dyDescent="0.2">
      <c r="B56" s="53" t="s">
        <v>138</v>
      </c>
      <c r="C56" s="53"/>
      <c r="D56" s="54"/>
      <c r="E56" s="54"/>
      <c r="F56" s="54" t="s">
        <v>139</v>
      </c>
    </row>
    <row r="57" spans="1:8" ht="45" x14ac:dyDescent="0.2">
      <c r="B57" s="53" t="s">
        <v>140</v>
      </c>
      <c r="C57" s="53"/>
      <c r="D57" s="54"/>
      <c r="E57" s="54"/>
      <c r="F57" s="55" t="s">
        <v>141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activeCell="C14" sqref="C1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6" t="s">
        <v>146</v>
      </c>
      <c r="B1" s="57"/>
      <c r="C1" s="57"/>
      <c r="D1" s="57"/>
      <c r="E1" s="57"/>
      <c r="F1" s="57"/>
      <c r="G1" s="57"/>
      <c r="H1" s="58"/>
    </row>
    <row r="2" spans="1:8" x14ac:dyDescent="0.2">
      <c r="A2" s="61" t="s">
        <v>62</v>
      </c>
      <c r="B2" s="62"/>
      <c r="C2" s="56" t="s">
        <v>68</v>
      </c>
      <c r="D2" s="57"/>
      <c r="E2" s="57"/>
      <c r="F2" s="57"/>
      <c r="G2" s="58"/>
      <c r="H2" s="59" t="s">
        <v>67</v>
      </c>
    </row>
    <row r="3" spans="1:8" ht="24.95" customHeight="1" x14ac:dyDescent="0.2">
      <c r="A3" s="63"/>
      <c r="B3" s="64"/>
      <c r="C3" s="9" t="s">
        <v>63</v>
      </c>
      <c r="D3" s="9" t="s">
        <v>132</v>
      </c>
      <c r="E3" s="9" t="s">
        <v>64</v>
      </c>
      <c r="F3" s="9" t="s">
        <v>65</v>
      </c>
      <c r="G3" s="9" t="s">
        <v>66</v>
      </c>
      <c r="H3" s="60"/>
    </row>
    <row r="4" spans="1:8" x14ac:dyDescent="0.2">
      <c r="A4" s="65"/>
      <c r="B4" s="66"/>
      <c r="C4" s="10">
        <v>1</v>
      </c>
      <c r="D4" s="10">
        <v>2</v>
      </c>
      <c r="E4" s="10" t="s">
        <v>133</v>
      </c>
      <c r="F4" s="10">
        <v>4</v>
      </c>
      <c r="G4" s="10">
        <v>5</v>
      </c>
      <c r="H4" s="10" t="s">
        <v>134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+CTG!C16</f>
        <v>9554704.1175970603</v>
      </c>
      <c r="D23" s="15">
        <f>+CTG!D16</f>
        <v>271739.73999999976</v>
      </c>
      <c r="E23" s="15">
        <f>+CTG!E16</f>
        <v>9826443.8575970586</v>
      </c>
      <c r="F23" s="15">
        <f>+CTG!F16</f>
        <v>9360124.4400000013</v>
      </c>
      <c r="G23" s="15">
        <f>+CTG!G16</f>
        <v>9360124.4400000013</v>
      </c>
      <c r="H23" s="15">
        <f>+E23-F23</f>
        <v>466319.4175970573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 t="shared" ref="C42:G42" si="0">+C23</f>
        <v>9554704.1175970603</v>
      </c>
      <c r="D42" s="25">
        <f t="shared" si="0"/>
        <v>271739.73999999976</v>
      </c>
      <c r="E42" s="25">
        <f t="shared" si="0"/>
        <v>9826443.8575970586</v>
      </c>
      <c r="F42" s="25">
        <f t="shared" si="0"/>
        <v>9360124.4400000013</v>
      </c>
      <c r="G42" s="25">
        <f t="shared" si="0"/>
        <v>9360124.4400000013</v>
      </c>
      <c r="H42" s="25">
        <f>+H23</f>
        <v>466319.4175970573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s="1" customFormat="1" ht="22.5" x14ac:dyDescent="0.2">
      <c r="B45" s="53" t="s">
        <v>137</v>
      </c>
      <c r="C45" s="53"/>
      <c r="D45" s="54"/>
      <c r="E45" s="54"/>
      <c r="F45" s="54"/>
    </row>
    <row r="46" spans="1:8" s="1" customFormat="1" x14ac:dyDescent="0.2">
      <c r="B46" s="53"/>
      <c r="C46" s="53"/>
      <c r="D46" s="54"/>
      <c r="E46" s="54"/>
      <c r="F46" s="54"/>
    </row>
    <row r="47" spans="1:8" s="1" customFormat="1" x14ac:dyDescent="0.2">
      <c r="B47" s="53" t="s">
        <v>138</v>
      </c>
      <c r="C47" s="53"/>
      <c r="D47" s="54"/>
      <c r="E47" s="54"/>
      <c r="F47" s="54" t="s">
        <v>139</v>
      </c>
    </row>
    <row r="48" spans="1:8" s="1" customFormat="1" ht="45" x14ac:dyDescent="0.2">
      <c r="B48" s="53" t="s">
        <v>140</v>
      </c>
      <c r="C48" s="53"/>
      <c r="D48" s="54"/>
      <c r="E48" s="54"/>
      <c r="F48" s="55" t="s">
        <v>141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4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2019-01-22T18:00:45Z</cp:lastPrinted>
  <dcterms:created xsi:type="dcterms:W3CDTF">2014-02-10T03:37:14Z</dcterms:created>
  <dcterms:modified xsi:type="dcterms:W3CDTF">2019-01-25T16:53:10Z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