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15090" windowHeight="4935" firstSheet="4" activeTab="4"/>
  </bookViews>
  <sheets>
    <sheet name="EAI" sheetId="1" state="hidden" r:id="rId1"/>
    <sheet name="Instructivo_EAI" sheetId="6" state="hidden" r:id="rId2"/>
    <sheet name="CRI" sheetId="4" state="hidden" r:id="rId3"/>
    <sheet name="Instructivo_CRI" sheetId="7" state="hidden" r:id="rId4"/>
    <sheet name="CFF" sheetId="3" r:id="rId5"/>
    <sheet name="Instructivo_CFF" sheetId="8" state="hidden" r:id="rId6"/>
  </sheets>
  <externalReferences>
    <externalReference r:id="rId7"/>
    <externalReference r:id="rId8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49" i="1" l="1"/>
  <c r="I45" i="1"/>
  <c r="I50" i="1"/>
  <c r="H45" i="1"/>
  <c r="H49" i="1"/>
  <c r="H50" i="1"/>
  <c r="J45" i="1" l="1"/>
  <c r="K45" i="1" s="1"/>
  <c r="H42" i="1"/>
  <c r="J50" i="1"/>
  <c r="K50" i="1" s="1"/>
  <c r="G49" i="1"/>
  <c r="G46" i="1" s="1"/>
  <c r="G45" i="1"/>
  <c r="G42" i="1" s="1"/>
  <c r="H46" i="1" l="1"/>
  <c r="H3" i="1" s="1"/>
  <c r="I46" i="1"/>
  <c r="G3" i="1"/>
  <c r="I42" i="1"/>
  <c r="J49" i="1"/>
  <c r="I14" i="3"/>
  <c r="F19" i="3"/>
  <c r="E46" i="1"/>
  <c r="F42" i="1"/>
  <c r="E42" i="1"/>
  <c r="K49" i="1" l="1"/>
  <c r="J46" i="1"/>
  <c r="K46" i="1" s="1"/>
  <c r="I3" i="1"/>
  <c r="J42" i="1"/>
  <c r="K42" i="1" s="1"/>
  <c r="E19" i="3"/>
  <c r="D16" i="4"/>
  <c r="C19" i="3"/>
  <c r="C17" i="4"/>
  <c r="C16" i="4"/>
  <c r="E3" i="1"/>
  <c r="F46" i="1"/>
  <c r="E17" i="4"/>
  <c r="F17" i="4"/>
  <c r="J3" i="1" l="1"/>
  <c r="K3" i="1"/>
  <c r="D19" i="3"/>
  <c r="D17" i="4"/>
  <c r="H19" i="3"/>
  <c r="H17" i="4"/>
  <c r="G19" i="3"/>
  <c r="G17" i="4"/>
  <c r="F3" i="1"/>
  <c r="F16" i="4"/>
  <c r="E16" i="4"/>
  <c r="C14" i="3"/>
  <c r="C3" i="3" s="1"/>
  <c r="C3" i="4"/>
  <c r="G16" i="4"/>
  <c r="D14" i="3"/>
  <c r="D3" i="3" s="1"/>
  <c r="D3" i="4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<sst xmlns="http://schemas.openxmlformats.org/spreadsheetml/2006/main" count="183" uniqueCount="105">
  <si>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</si>
  <si>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</si>
  <si>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</si>
  <si>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</si>
  <si>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</si>
  <si>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</si>
  <si>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</si>
  <si>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</si>
  <si>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</si>
  <si>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</si>
  <si>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</si>
  <si>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</si>
  <si>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</si>
  <si>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</si>
  <si>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</si>
  <si>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</si>
  <si>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</si>
  <si>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</si>
  <si>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</si>
  <si>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</si>
  <si>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</si>
  <si>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</si>
  <si>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</si>
  <si>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</si>
  <si>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</si>
  <si>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</si>
  <si>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</si>
  <si>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</si>
  <si>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</si>
  <si>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</si>
  <si>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</si>
  <si>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</si>
  <si>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</si>
  <si>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</si>
  <si>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</si>
  <si>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</si>
  <si>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</si>
  <si>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</si>
  <si>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</si>
  <si>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</si>
  <si>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</si>
  <si>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</si>
  <si>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</si>
  <si>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</si>
  <si>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</si>
  <si>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</si>
  <si>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</si>
  <si>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</si>
  <si>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</si>
  <si>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</si>
  <si>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</si>
  <si>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</si>
  <si>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</si>
  <si>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</si>
  <si>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</si>
  <si>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</si>
  <si>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</si>
  <si>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</si>
  <si>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</si>
  <si>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</si>
  <si>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</si>
  <si>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</si>
  <si>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</si>
  <si>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</si>
  <si>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</si>
  <si>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</si>
  <si>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</si>
  <si>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</si>
  <si>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</si>
  <si>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</si>
  <si>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</si>
  <si>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</si>
  <si>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</si>
  <si>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</si>
  <si>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</si>
  <si>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</si>
  <si>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</si>
  <si>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</si>
  <si>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</si>
  <si>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</si>
  <si>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</si>
  <si>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</si>
  <si>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</si>
  <si>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</si>
  <si>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</si>
  <si>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</si>
  <si>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</si>
  <si>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</si>
  <si>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</si>
  <si>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</si>
  <si>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</si>
  <si>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</si>
  <si>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</si>
  <si>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</si>
  <si>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</si>
  <si>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</si>
  <si>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</si>
  <si>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</si>
  <si>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</si>
  <si>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</si>
  <si>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DIRECTORA GENERAL
MONICA MACIEL MENDEZ MORALES</t>
  </si>
  <si>
    <t>ENCARGADO DE CUENTA PUBLICA
 CPMF JORGE ENRIQUE HERRERA TOVAR</t>
  </si>
  <si>
    <t>INSTITUTO MUNICIPAL DE LAS MUJERES
ESTADO ANALÍTICO DE INGRESOS 
DEL 1 DE ENERO AL 30 DE SEPTIEMBRE DE 2017</t>
  </si>
  <si>
    <t>INSTITUTO MUNICIPAL DE LAS MUJERES
ESTADO ANALÍTICO DE INGRESOS POR RUBRO
DEL 1 DE ENERO AL 30 DE SEPTIEMBRE DE 2017</t>
  </si>
  <si>
    <t>INSTITUTO MUNICIPAL DE LAS MUJERES
ESTADO ANALÍTICO DE INGRESOS POR FUENTE DE FINANCIAMIENTO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</si>
</sst>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06%20JUNIO/ESTADOS%20FINANCIEROS%20JUN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Downloads/EEFFSEP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7157312.1999999983</v>
          </cell>
        </row>
        <row r="10">
          <cell r="D10">
            <v>3718240</v>
          </cell>
        </row>
      </sheetData>
      <sheetData sheetId="1">
        <row r="7">
          <cell r="E7">
            <v>4556239.2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AP8">
            <v>5596668.3999999994</v>
          </cell>
        </row>
        <row r="9">
          <cell r="AP9">
            <v>37800</v>
          </cell>
        </row>
        <row r="10">
          <cell r="AP10">
            <v>3718240</v>
          </cell>
        </row>
      </sheetData>
      <sheetData sheetId="1">
        <row r="7">
          <cell r="E7">
            <v>6116883</v>
          </cell>
        </row>
        <row r="8">
          <cell r="E8">
            <v>37800</v>
          </cell>
        </row>
        <row r="9">
          <cell r="E9">
            <v>3718240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pane ySplit="2" topLeftCell="A3" activePane="bottomLeft" state="frozen"/>
      <selection activeCell="H25" sqref="H25"/>
      <selection pane="bottomLeft" activeCell="J24" sqref="J24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3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3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10925952.199999999</v>
      </c>
      <c r="H3" s="64">
        <f>+H30+H34+H38+H42+H46+H53</f>
        <v>9872923</v>
      </c>
      <c r="I3" s="64">
        <f>+I30+I34+I38+I42+I46+I53</f>
        <v>9352708.3999999985</v>
      </c>
      <c r="J3" s="64">
        <f>+I3-E3</f>
        <v>1041493.1999999993</v>
      </c>
      <c r="K3" s="64">
        <f>+K42+K46+K53</f>
        <v>1041493.2000000002</v>
      </c>
      <c r="M3" s="66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f>+'[1]FORMATO PRESUPUESTO VS EJERCIDO'!$D$10</f>
        <v>3718240</v>
      </c>
      <c r="H45" s="4">
        <f>+'[2]EDO ACTIVIDADES'!$E$9</f>
        <v>3718240</v>
      </c>
      <c r="I45" s="4">
        <f>+'[2]FORMATO PRESUPUESTO VS EJERCIDO'!$AP$10</f>
        <v>3718240</v>
      </c>
      <c r="J45" s="4">
        <f>+I45-E45</f>
        <v>1700000</v>
      </c>
      <c r="K45" s="4">
        <f>+J45</f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:F46" si="0">+SUM(E47:E52)</f>
        <v>6292975.1999999993</v>
      </c>
      <c r="F46" s="4">
        <f t="shared" si="0"/>
        <v>59999.999999999069</v>
      </c>
      <c r="G46" s="4">
        <f>+SUM(G47:G52)</f>
        <v>7207712.1999999983</v>
      </c>
      <c r="H46" s="4">
        <f>+SUM(H47:H52)</f>
        <v>6154683</v>
      </c>
      <c r="I46" s="4">
        <f>+SUM(I47:I52)</f>
        <v>5634468.3999999994</v>
      </c>
      <c r="J46" s="4">
        <f>+SUM(J47:J52)</f>
        <v>-658506.79999999981</v>
      </c>
      <c r="K46" s="4">
        <f>+J46</f>
        <v>-658506.79999999981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7157312.1999999983</v>
      </c>
      <c r="H49" s="4">
        <f>+'[2]EDO ACTIVIDADES'!$E$7</f>
        <v>6116883</v>
      </c>
      <c r="I49" s="4">
        <f>+'[2]FORMATO PRESUPUESTO VS EJERCIDO'!$AP$8</f>
        <v>5596668.3999999994</v>
      </c>
      <c r="J49" s="4">
        <f>+I49-E49</f>
        <v>-645906.79999999981</v>
      </c>
      <c r="K49" s="4">
        <f>+J49</f>
        <v>-645906.79999999981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v>50400</v>
      </c>
      <c r="H50" s="4">
        <f>+'[2]EDO ACTIVIDADES'!$E$8</f>
        <v>37800</v>
      </c>
      <c r="I50" s="4">
        <f>+'[2]FORMATO PRESUPUESTO VS EJERCIDO'!$AP$9</f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E3:I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7" t="s">
        <v>103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10925952.199999999</v>
      </c>
      <c r="F3" s="5">
        <f t="shared" si="0"/>
        <v>9872923</v>
      </c>
      <c r="G3" s="5">
        <f t="shared" si="0"/>
        <v>9352708.3999999985</v>
      </c>
      <c r="H3" s="5">
        <f t="shared" si="0"/>
        <v>1041493.2000000002</v>
      </c>
      <c r="I3" s="5">
        <f t="shared" si="0"/>
        <v>-658506.79999999981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3718240</v>
      </c>
      <c r="F16" s="4">
        <f>+EAI!H42</f>
        <v>3718240</v>
      </c>
      <c r="G16" s="4">
        <f>+EAI!I42</f>
        <v>3718240</v>
      </c>
      <c r="H16" s="4">
        <f>+EAI!J42</f>
        <v>1700000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7207712.1999999983</v>
      </c>
      <c r="F17" s="4">
        <f>+EAI!H46</f>
        <v>6154683</v>
      </c>
      <c r="G17" s="4">
        <f>+EAI!I46</f>
        <v>5634468.3999999994</v>
      </c>
      <c r="H17" s="4">
        <f>+EAI!J46</f>
        <v>-658506.79999999981</v>
      </c>
      <c r="I17" s="17">
        <f>+EAI!K46</f>
        <v>-658506.79999999981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100</v>
      </c>
      <c r="C25" s="57"/>
      <c r="D25" s="58" t="s">
        <v>101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7" t="s">
        <v>104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10925952.199999999</v>
      </c>
      <c r="F3" s="10">
        <f t="shared" si="0"/>
        <v>9872923</v>
      </c>
      <c r="G3" s="10">
        <f t="shared" si="0"/>
        <v>9352708.3999999985</v>
      </c>
      <c r="H3" s="10">
        <f t="shared" si="0"/>
        <v>1041493.2000000002</v>
      </c>
      <c r="I3" s="16">
        <f t="shared" si="0"/>
        <v>-658506.79999999981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3718240</v>
      </c>
      <c r="F14" s="4">
        <f>+CRI!F16</f>
        <v>3718240</v>
      </c>
      <c r="G14" s="4">
        <f>+CRI!G16</f>
        <v>3718240</v>
      </c>
      <c r="H14" s="4">
        <f>+CRI!H16</f>
        <v>1700000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7207712.1999999983</v>
      </c>
      <c r="F19" s="4">
        <f>+EAI!H46</f>
        <v>6154683</v>
      </c>
      <c r="G19" s="4">
        <f>+EAI!I46</f>
        <v>5634468.3999999994</v>
      </c>
      <c r="H19" s="4">
        <f>+EAI!J46</f>
        <v>-658506.79999999981</v>
      </c>
      <c r="I19" s="17">
        <f>+EAI!K46</f>
        <v>-658506.79999999981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100</v>
      </c>
      <c r="C28" s="57"/>
      <c r="D28" s="58" t="s">
        <v>101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2017-10-23T15:34:59Z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