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7155" tabRatio="885" firstSheet="12" activeTab="12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K72" i="1" l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G18" i="6"/>
  <c r="F18" i="6"/>
  <c r="E18" i="6"/>
  <c r="H18" i="6" s="1"/>
  <c r="C18" i="6"/>
  <c r="G16" i="6"/>
  <c r="F16" i="6"/>
  <c r="E16" i="6"/>
  <c r="H16" i="6" s="1"/>
  <c r="G14" i="6"/>
  <c r="F14" i="6"/>
  <c r="E14" i="6"/>
  <c r="C14" i="6"/>
  <c r="G13" i="6"/>
  <c r="F13" i="6"/>
  <c r="E13" i="6"/>
  <c r="C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J3" i="1"/>
  <c r="E20" i="5" s="1"/>
  <c r="H3" i="1"/>
  <c r="C20" i="5" s="1"/>
  <c r="H52" i="6" l="1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6" i="6"/>
  <c r="C12" i="6" s="1"/>
  <c r="D9" i="6"/>
  <c r="D23" i="6"/>
  <c r="D27" i="6"/>
  <c r="D24" i="6"/>
  <c r="D25" i="6"/>
  <c r="D8" i="6"/>
  <c r="D13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D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3" i="6" s="1"/>
  <c r="D22" i="6"/>
  <c r="G3" i="6"/>
  <c r="F3" i="6"/>
  <c r="E3" i="6"/>
  <c r="C3" i="6"/>
  <c r="H3" i="6" l="1"/>
  <c r="H9" i="10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<sst xmlns="http://schemas.openxmlformats.org/spreadsheetml/2006/main" count="643" uniqueCount="269">
  <si>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</si>
  <si>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</si>
  <si>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</si>
  <si>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</si>
  <si>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</si>
  <si>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</si>
  <si>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</si>
  <si>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</si>
  <si>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</si>
  <si>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</si>
  <si>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</si>
  <si>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</si>
  <si>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</si>
  <si>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</si>
  <si>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</si>
  <si>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</si>
  <si>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</si>
  <si>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</si>
  <si>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</si>
  <si>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</si>
  <si>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</si>
  <si>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</si>
  <si>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</si>
  <si>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</si>
  <si>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</si>
  <si>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</si>
  <si>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</si>
  <si>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</si>
  <si>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</si>
  <si>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</si>
  <si>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</si>
  <si>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</si>
  <si>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</si>
  <si>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</si>
  <si>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</si>
  <si>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</si>
  <si>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</si>
  <si>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</si>
  <si>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</si>
  <si>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</si>
  <si>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</si>
  <si>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</si>
  <si>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</si>
  <si>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</si>
  <si>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</si>
  <si>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</si>
  <si>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</si>
  <si>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</si>
  <si>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</si>
  <si>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</si>
  <si>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</si>
  <si>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</si>
  <si>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</si>
  <si>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</si>
  <si>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</si>
  <si>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</si>
  <si>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</si>
  <si>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</si>
  <si>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</si>
  <si>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</si>
  <si>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</si>
  <si>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</si>
  <si>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</si>
  <si>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</si>
  <si>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</si>
  <si>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</si>
  <si>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</si>
  <si>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</si>
  <si>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</si>
  <si>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</si>
  <si>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</si>
  <si>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</si>
  <si>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</si>
  <si>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</si>
  <si>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</si>
  <si>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</si>
  <si>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</si>
  <si>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</si>
  <si>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</si>
  <si>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</si>
  <si>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</si>
  <si>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</si>
  <si>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</si>
  <si>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</si>
  <si>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</si>
  <si>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</si>
  <si>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</si>
  <si>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</si>
  <si>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</si>
  <si>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</si>
  <si>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</si>
  <si>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</si>
  <si>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</si>
  <si>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</si>
  <si>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</si>
  <si>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</si>
  <si>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</si>
  <si>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</si>
  <si>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</si>
  <si>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</si>
  <si>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</si>
  <si>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</si>
  <si>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</si>
  <si>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</si>
  <si>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</si>
  <si>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</si>
  <si>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</si>
  <si>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</si>
  <si>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</si>
  <si>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</si>
  <si>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</si>
  <si>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</si>
  <si>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</si>
  <si>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</si>
  <si>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</si>
  <si>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</si>
  <si>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</si>
  <si>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</si>
  <si>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</si>
  <si>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</si>
  <si>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</si>
  <si>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</si>
  <si>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</si>
  <si>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</si>
  <si>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</si>
  <si>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</si>
  <si>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</si>
  <si>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</si>
  <si>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</si>
  <si>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</si>
  <si>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</si>
  <si>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</si>
  <si>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</si>
  <si>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</si>
  <si>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</si>
  <si>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</si>
  <si>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</si>
  <si>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</si>
  <si>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</si>
  <si>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</si>
  <si>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</si>
  <si>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</si>
  <si>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</si>
  <si>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</si>
  <si>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</si>
  <si>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</si>
  <si>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</si>
  <si>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</si>
  <si>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</si>
  <si>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</si>
  <si>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</si>
  <si>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</si>
  <si>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</si>
  <si>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</si>
  <si>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</si>
  <si>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</si>
  <si>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</si>
  <si>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</si>
  <si>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</si>
  <si>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</si>
  <si>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</si>
  <si>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</si>
  <si>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</si>
  <si>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</si>
  <si>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</si>
  <si>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</si>
  <si>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</si>
  <si>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</si>
  <si>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</si>
  <si>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</si>
  <si>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</si>
  <si>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</si>
  <si>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</si>
  <si>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</si>
  <si>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</si>
  <si>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</si>
  <si>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</si>
  <si>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</si>
  <si>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</si>
  <si>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</si>
  <si>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</si>
  <si>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</si>
  <si>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</si>
  <si>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</si>
  <si>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</si>
  <si>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</si>
  <si>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</si>
  <si>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</si>
  <si>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</si>
  <si>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</si>
  <si>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</si>
  <si>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</si>
  <si>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</si>
  <si>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</si>
  <si>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</si>
  <si>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</si>
  <si>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</si>
  <si>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</si>
  <si>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</si>
  <si>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</si>
  <si>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</si>
  <si>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</si>
  <si>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</si>
  <si>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</si>
  <si>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</si>
  <si>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</si>
  <si>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</si>
  <si>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</si>
  <si>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</si>
  <si>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</si>
  <si>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</si>
  <si>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</si>
  <si>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</si>
  <si>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</si>
  <si>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</si>
  <si>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</si>
  <si>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</si>
  <si>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</si>
  <si>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</si>
  <si>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</si>
  <si>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</si>
  <si>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</si>
  <si>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</si>
  <si>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</si>
  <si>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</si>
  <si>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</si>
  <si>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</si>
  <si>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</si>
  <si>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</si>
  <si>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</si>
  <si>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</si>
  <si>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</si>
  <si>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</si>
  <si>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</si>
  <si>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</si>
  <si>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</si>
  <si>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</si>
  <si>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</si>
  <si>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</si>
  <si>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</si>
  <si>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</si>
  <si>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</si>
  <si>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</si>
  <si>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</si>
  <si>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</si>
  <si>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</si>
  <si>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</si>
  <si>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</si>
  <si>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</si>
  <si>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</si>
  <si>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</si>
  <si>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</si>
  <si>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</si>
  <si>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</si>
  <si>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</si>
  <si>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</si>
  <si>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</si>
  <si>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</si>
  <si>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</si>
  <si>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</si>
  <si>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</si>
  <si>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</si>
  <si>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</si>
  <si>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</si>
  <si>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CLASIFICACIÓN POR OBJETO DEL GASTO (CAPÍTULO Y CONCEPTO)
DEL 1 DE ENERO AL 30 DE SEPTIEMBRE DE 2017</t>
  </si>
  <si>
    <t>INSTITUTO MUNICIPAL DE LAS MUJERES
ESTADO ANALÍTICO DEL EJERCICIO DEL PRESUPUESTO DE EGRESOS
CLASIFICACIÓN ECONÓMICA (POR TIPO DE GASTO)
DEL 1 DE ENERO AL 30 DE SEPTIEMBRE DE 2017</t>
  </si>
  <si>
    <t>INSTITUTO MUNICIPAL DE LAS MUJERES
ESTADO ANALÍTICO DEL EJERCICIO DEL PRESUPUESTO DE EGRESOS
CLASIFICACIÓN ADMINISTRATIVA
DEL 1 DE ENERO AL 30 DE SEPTIEMBRE DE 2017</t>
  </si>
  <si>
    <t>INSTITUTO MUNICIPAL DE LAS MUJERES
ESTADO ANALÍTICO DEL EJERCICIO DEL PRESUPUESTO DE EGRESOS
CLASIFICACIÓN FUNCIONAL (FINALIDAD Y FUNCIÓN)
DEL 1 DE ENERO AL 30 DE SEPTIEMBRE DE 2017</t>
  </si>
  <si>
    <t>INSTITUTO MUNICIPAL DE LAS MUJERES
ESTADO ANALÍTICO DEL EJERCICIO DEL PRESUPUESTO DE EGRESOS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</si>
</sst>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G19" sqref="G19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2614737.0028805947</v>
      </c>
      <c r="J3" s="6">
        <f t="shared" si="0"/>
        <v>10925952.202816993</v>
      </c>
      <c r="K3" s="6">
        <f t="shared" si="0"/>
        <v>9080295.9128169939</v>
      </c>
      <c r="L3" s="6">
        <f>+SUM(L4:L102)</f>
        <v>5805472.4700000007</v>
      </c>
      <c r="M3" s="6">
        <f t="shared" si="0"/>
        <v>5754826.6300000008</v>
      </c>
      <c r="N3" s="6">
        <f t="shared" si="0"/>
        <v>5754826.6300000008</v>
      </c>
      <c r="O3" s="6">
        <f t="shared" si="0"/>
        <v>5120479.7328169914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2208141.9900000002</v>
      </c>
      <c r="M4" s="80">
        <v>2208141.9900000002</v>
      </c>
      <c r="N4" s="80">
        <v>2208141.9900000002</v>
      </c>
      <c r="O4" s="80">
        <f t="shared" ref="O4:O35" si="3">+J4-L4</f>
        <v>723209.88398399996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f t="shared" si="2"/>
        <v>3496000</v>
      </c>
      <c r="L6" s="80">
        <v>1848923.65</v>
      </c>
      <c r="M6" s="80">
        <v>1848923.65</v>
      </c>
      <c r="N6" s="80">
        <v>1848923.65</v>
      </c>
      <c r="O6" s="80">
        <f t="shared" si="3"/>
        <v>1647076.35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40637.449999999997</v>
      </c>
      <c r="M8" s="80">
        <v>40637.449999999997</v>
      </c>
      <c r="N8" s="80">
        <v>40637.449999999997</v>
      </c>
      <c r="O8" s="80">
        <f t="shared" si="3"/>
        <v>50362.549999999988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35472.230000000003</v>
      </c>
      <c r="M9" s="80">
        <v>35472.230000000003</v>
      </c>
      <c r="N9" s="80">
        <v>35472.230000000003</v>
      </c>
      <c r="O9" s="80">
        <f t="shared" si="3"/>
        <v>376527.76999999996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219273.14</v>
      </c>
      <c r="M10" s="80">
        <v>219273.14</v>
      </c>
      <c r="N10" s="80">
        <v>219273.14</v>
      </c>
      <c r="O10" s="80">
        <f t="shared" si="3"/>
        <v>117326.85999999999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263976.69000000006</v>
      </c>
      <c r="M11" s="80">
        <v>263976.69000000006</v>
      </c>
      <c r="N11" s="80">
        <v>263976.69000000006</v>
      </c>
      <c r="O11" s="80">
        <f t="shared" si="3"/>
        <v>90023.309999999939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65035.35</v>
      </c>
      <c r="M12" s="80">
        <v>14389.51</v>
      </c>
      <c r="N12" s="80">
        <v>14389.51</v>
      </c>
      <c r="O12" s="80">
        <f t="shared" si="3"/>
        <v>25590.88215651198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40178.269999999997</v>
      </c>
      <c r="M16" s="80">
        <v>40178.269999999997</v>
      </c>
      <c r="N16" s="80">
        <v>40178.269999999997</v>
      </c>
      <c r="O16" s="80">
        <f t="shared" si="3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197696.55000000002</v>
      </c>
      <c r="M17" s="80">
        <v>197696.55000000002</v>
      </c>
      <c r="N17" s="80">
        <v>197696.55000000002</v>
      </c>
      <c r="O17" s="80">
        <f t="shared" si="3"/>
        <v>92438.637398400024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219211.31999999998</v>
      </c>
      <c r="M18" s="80">
        <v>219211.31999999998</v>
      </c>
      <c r="N18" s="80">
        <v>219211.31999999998</v>
      </c>
      <c r="O18" s="80">
        <f t="shared" si="3"/>
        <v>74923.867398400063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0</v>
      </c>
      <c r="J19" s="80">
        <v>35000</v>
      </c>
      <c r="K19" s="80">
        <v>2639.16</v>
      </c>
      <c r="L19" s="80">
        <v>2639.16</v>
      </c>
      <c r="M19" s="80">
        <v>2639.16</v>
      </c>
      <c r="N19" s="80">
        <v>2639.16</v>
      </c>
      <c r="O19" s="80">
        <f t="shared" si="3"/>
        <v>32360.84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10000</v>
      </c>
      <c r="J20" s="80">
        <v>39000</v>
      </c>
      <c r="K20" s="80">
        <v>25318.16</v>
      </c>
      <c r="L20" s="80">
        <v>25318.16</v>
      </c>
      <c r="M20" s="80">
        <v>25318.16</v>
      </c>
      <c r="N20" s="80">
        <v>25318.16</v>
      </c>
      <c r="O20" s="80">
        <f t="shared" si="3"/>
        <v>13681.84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0</v>
      </c>
      <c r="J21" s="80">
        <v>10000</v>
      </c>
      <c r="K21" s="80">
        <v>3231</v>
      </c>
      <c r="L21" s="80">
        <v>3231</v>
      </c>
      <c r="M21" s="80">
        <v>3231</v>
      </c>
      <c r="N21" s="80">
        <v>3231</v>
      </c>
      <c r="O21" s="80">
        <f t="shared" si="3"/>
        <v>6769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0</v>
      </c>
      <c r="J22" s="80">
        <v>14000</v>
      </c>
      <c r="K22" s="80">
        <v>5875.32</v>
      </c>
      <c r="L22" s="80">
        <v>5875.32</v>
      </c>
      <c r="M22" s="80">
        <v>5875.32</v>
      </c>
      <c r="N22" s="80">
        <v>5875.32</v>
      </c>
      <c r="O22" s="80">
        <f t="shared" si="3"/>
        <v>8124.68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3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-5000</v>
      </c>
      <c r="J24" s="80">
        <v>14500</v>
      </c>
      <c r="K24" s="80">
        <v>1137</v>
      </c>
      <c r="L24" s="80">
        <v>1137</v>
      </c>
      <c r="M24" s="80">
        <v>1137</v>
      </c>
      <c r="N24" s="80">
        <v>1137</v>
      </c>
      <c r="O24" s="80">
        <f t="shared" si="3"/>
        <v>13363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-5000</v>
      </c>
      <c r="J26" s="80">
        <v>46000</v>
      </c>
      <c r="K26" s="80">
        <v>25000</v>
      </c>
      <c r="L26" s="80">
        <v>25000</v>
      </c>
      <c r="M26" s="80">
        <v>25000</v>
      </c>
      <c r="N26" s="80">
        <v>25000</v>
      </c>
      <c r="O26" s="80">
        <f t="shared" si="3"/>
        <v>21000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39759</v>
      </c>
      <c r="L28" s="80">
        <v>39759</v>
      </c>
      <c r="M28" s="80">
        <v>39759</v>
      </c>
      <c r="N28" s="80">
        <v>39759</v>
      </c>
      <c r="O28" s="80">
        <f t="shared" si="3"/>
        <v>15541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9825</v>
      </c>
      <c r="L30" s="80">
        <v>9825</v>
      </c>
      <c r="M30" s="80">
        <v>9825</v>
      </c>
      <c r="N30" s="80">
        <v>9825</v>
      </c>
      <c r="O30" s="80">
        <f t="shared" si="3"/>
        <v>16175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4158.1499999999996</v>
      </c>
      <c r="L31" s="80">
        <v>4158.1499999999996</v>
      </c>
      <c r="M31" s="80">
        <v>4158.1499999999996</v>
      </c>
      <c r="N31" s="80">
        <v>4158.1499999999996</v>
      </c>
      <c r="O31" s="80">
        <f t="shared" si="3"/>
        <v>1141.8500000000004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3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4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5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4"/>
        <v>0</v>
      </c>
      <c r="J37" s="80">
        <v>86400</v>
      </c>
      <c r="K37" s="80">
        <v>64728</v>
      </c>
      <c r="L37" s="80">
        <v>64728</v>
      </c>
      <c r="M37" s="80">
        <v>64728</v>
      </c>
      <c r="N37" s="80">
        <v>64728</v>
      </c>
      <c r="O37" s="80">
        <f t="shared" si="5"/>
        <v>21672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4"/>
        <v>300000</v>
      </c>
      <c r="J38" s="80">
        <v>324000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324000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4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5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4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5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4"/>
        <v>-3200</v>
      </c>
      <c r="J43" s="80">
        <v>266800</v>
      </c>
      <c r="K43" s="80">
        <v>198649.04000000004</v>
      </c>
      <c r="L43" s="80">
        <v>198649.04000000004</v>
      </c>
      <c r="M43" s="80">
        <v>198649.04000000004</v>
      </c>
      <c r="N43" s="80">
        <v>198649.04000000004</v>
      </c>
      <c r="O43" s="80">
        <f t="shared" si="5"/>
        <v>68150.959999999963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4"/>
        <v>0</v>
      </c>
      <c r="J45" s="80">
        <v>6000</v>
      </c>
      <c r="K45" s="80">
        <v>1953.5900000000001</v>
      </c>
      <c r="L45" s="80">
        <v>1953.5900000000001</v>
      </c>
      <c r="M45" s="80">
        <v>1953.5900000000001</v>
      </c>
      <c r="N45" s="80">
        <v>1953.5900000000001</v>
      </c>
      <c r="O45" s="80">
        <f t="shared" si="5"/>
        <v>4046.41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4"/>
        <v>0</v>
      </c>
      <c r="J46" s="80">
        <v>25000</v>
      </c>
      <c r="K46" s="80">
        <v>21578.48</v>
      </c>
      <c r="L46" s="80">
        <v>21578.48</v>
      </c>
      <c r="M46" s="80">
        <v>21578.48</v>
      </c>
      <c r="N46" s="80">
        <v>21578.48</v>
      </c>
      <c r="O46" s="80">
        <f t="shared" si="5"/>
        <v>3421.5200000000004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4"/>
        <v>0</v>
      </c>
      <c r="J48" s="80">
        <v>12000</v>
      </c>
      <c r="K48" s="80">
        <v>386</v>
      </c>
      <c r="L48" s="80">
        <v>386</v>
      </c>
      <c r="M48" s="80">
        <v>386</v>
      </c>
      <c r="N48" s="80">
        <v>386</v>
      </c>
      <c r="O48" s="80">
        <f t="shared" si="5"/>
        <v>11614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4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5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4"/>
        <v>20000</v>
      </c>
      <c r="J52" s="80">
        <v>47500</v>
      </c>
      <c r="K52" s="80">
        <v>23548</v>
      </c>
      <c r="L52" s="80">
        <v>23548</v>
      </c>
      <c r="M52" s="80">
        <v>23548</v>
      </c>
      <c r="N52" s="80">
        <v>23548</v>
      </c>
      <c r="O52" s="80">
        <f t="shared" si="5"/>
        <v>23952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4"/>
        <v>0</v>
      </c>
      <c r="J53" s="80">
        <v>15000</v>
      </c>
      <c r="K53" s="80">
        <v>1474.8</v>
      </c>
      <c r="L53" s="80">
        <v>1474.8</v>
      </c>
      <c r="M53" s="80">
        <v>1474.8</v>
      </c>
      <c r="N53" s="80">
        <v>1474.8</v>
      </c>
      <c r="O53" s="80">
        <f t="shared" si="5"/>
        <v>13525.2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4"/>
        <v>-14000</v>
      </c>
      <c r="J54" s="80">
        <v>10000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5"/>
        <v>9807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4"/>
        <v>750000</v>
      </c>
      <c r="J55" s="80">
        <v>750000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750000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4"/>
        <v>152000</v>
      </c>
      <c r="J56" s="80">
        <v>283293.06</v>
      </c>
      <c r="K56" s="80">
        <v>36329.06</v>
      </c>
      <c r="L56" s="80">
        <v>36329.06</v>
      </c>
      <c r="M56" s="80">
        <v>36329.06</v>
      </c>
      <c r="N56" s="80">
        <v>36329.06</v>
      </c>
      <c r="O56" s="80">
        <f t="shared" si="5"/>
        <v>246964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4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4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5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4"/>
        <v>0</v>
      </c>
      <c r="J62" s="80">
        <v>12000</v>
      </c>
      <c r="K62" s="80">
        <v>406</v>
      </c>
      <c r="L62" s="80">
        <v>406</v>
      </c>
      <c r="M62" s="80">
        <v>406</v>
      </c>
      <c r="N62" s="80">
        <v>406</v>
      </c>
      <c r="O62" s="80">
        <f t="shared" si="5"/>
        <v>11594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4"/>
        <v>6400</v>
      </c>
      <c r="J66" s="80">
        <v>86400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83906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6"/>
        <v>-3000</v>
      </c>
      <c r="J70" s="80">
        <v>33000</v>
      </c>
      <c r="K70" s="80">
        <v>7403.42</v>
      </c>
      <c r="L70" s="80">
        <v>7403.42</v>
      </c>
      <c r="M70" s="80">
        <v>7403.42</v>
      </c>
      <c r="N70" s="80">
        <v>7403.42</v>
      </c>
      <c r="O70" s="80">
        <f t="shared" si="7"/>
        <v>25596.58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f>+J72</f>
        <v>70827.181879679993</v>
      </c>
      <c r="L72" s="80">
        <v>47860.28</v>
      </c>
      <c r="M72" s="80">
        <v>47860.28</v>
      </c>
      <c r="N72" s="80">
        <v>47860.28</v>
      </c>
      <c r="O72" s="80">
        <f t="shared" si="7"/>
        <v>22966.901879679994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C17" sqref="C17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2614737.0028805947</v>
      </c>
      <c r="E20" s="58">
        <f>+EAEPE!J3</f>
        <v>10925952.202816993</v>
      </c>
      <c r="F20" s="58">
        <f>+EAEPE!L3</f>
        <v>5805472.4700000007</v>
      </c>
      <c r="G20" s="58">
        <f>+EAEPE!M3</f>
        <v>5754826.6300000008</v>
      </c>
      <c r="H20" s="59">
        <f>+EAEPE!O3</f>
        <v>5120479.7328169914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2614737.0028805947</v>
      </c>
      <c r="E3" s="10">
        <f>+E4+E12+E22+E32+E42+E52+E56+E64+E68</f>
        <v>10925952.202816993</v>
      </c>
      <c r="F3" s="10">
        <f>+F4+F12+F22+F32+F42+F52+F56+F64+F68</f>
        <v>5805472.4699999997</v>
      </c>
      <c r="G3" s="10">
        <f>+G4+G12+G22+G32+G42+G52+G56+G64+G68</f>
        <v>5754826.6299999999</v>
      </c>
      <c r="H3" s="59">
        <f t="shared" ref="H3:H34" si="0">+E3-F3</f>
        <v>5120479.7328169933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1400000</v>
      </c>
      <c r="E4" s="58">
        <f>+SUM(E5:E11)</f>
        <v>8491647.7009373121</v>
      </c>
      <c r="F4" s="58">
        <f>+SUM(F5:F11)</f>
        <v>5239791.16</v>
      </c>
      <c r="G4" s="58">
        <f>+SUM(G5:G11)</f>
        <v>5189145.32</v>
      </c>
      <c r="H4" s="59">
        <f t="shared" si="0"/>
        <v>3251856.5409373119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2208141.9900000002</v>
      </c>
      <c r="G5" s="58">
        <f>+SUM(EAEPE!N4)</f>
        <v>2208141.9900000002</v>
      </c>
      <c r="H5" s="59">
        <f t="shared" si="0"/>
        <v>723209.88398399996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1848923.65</v>
      </c>
      <c r="G6" s="58">
        <f>+SUM(EAEPE!N5:N6)</f>
        <v>1848923.65</v>
      </c>
      <c r="H6" s="59">
        <f t="shared" si="0"/>
        <v>1657076.35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95319.28</v>
      </c>
      <c r="G7" s="58">
        <f>+SUM(EAEPE!N7:N9)</f>
        <v>95319.28</v>
      </c>
      <c r="H7" s="59">
        <f t="shared" si="0"/>
        <v>445680.71999999986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483249.83000000007</v>
      </c>
      <c r="G8" s="58">
        <f>+SUM(EAEPE!N10:N11)</f>
        <v>483249.83000000007</v>
      </c>
      <c r="H8" s="59">
        <f t="shared" si="0"/>
        <v>207350.16999999993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604156.40999999992</v>
      </c>
      <c r="G9" s="58">
        <f>+SUM(EAEPE!N12:N18)</f>
        <v>553510.56999999995</v>
      </c>
      <c r="H9" s="59">
        <f t="shared" si="0"/>
        <v>218539.41695331212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63345.64</v>
      </c>
      <c r="G12" s="58">
        <f>+SUM(G13:G21)</f>
        <v>63345.64</v>
      </c>
      <c r="H12" s="59">
        <f t="shared" si="0"/>
        <v>100654.36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37208.639999999999</v>
      </c>
      <c r="G13" s="58">
        <f>+SUM(EAEPE!N19:N23)</f>
        <v>37208.639999999999</v>
      </c>
      <c r="H13" s="59">
        <f t="shared" si="0"/>
        <v>61791.360000000001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-5000</v>
      </c>
      <c r="E14" s="58">
        <f>+SUM(EAEPE!J24)</f>
        <v>14500</v>
      </c>
      <c r="F14" s="58">
        <f>+SUM(EAEPE!L24)</f>
        <v>1137</v>
      </c>
      <c r="G14" s="58">
        <f>+SUM(EAEPE!N24)</f>
        <v>1137</v>
      </c>
      <c r="H14" s="59">
        <f t="shared" si="0"/>
        <v>13363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-5000</v>
      </c>
      <c r="E18" s="58">
        <f>+SUM(EAEPE!J26)</f>
        <v>46000</v>
      </c>
      <c r="F18" s="58">
        <f>+SUM(EAEPE!L26)</f>
        <v>25000</v>
      </c>
      <c r="G18" s="58">
        <f>+SUM(EAEPE!N26)</f>
        <v>25000</v>
      </c>
      <c r="H18" s="59">
        <f t="shared" si="0"/>
        <v>21000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1214737.0028805947</v>
      </c>
      <c r="E22" s="58">
        <f>+SUM(E23:E31)</f>
        <v>2270304.50187968</v>
      </c>
      <c r="F22" s="58">
        <f>+SUM(F23:F31)</f>
        <v>502335.67000000004</v>
      </c>
      <c r="G22" s="58">
        <f>+SUM(G23:G31)</f>
        <v>502335.67000000004</v>
      </c>
      <c r="H22" s="59">
        <f t="shared" si="0"/>
        <v>1767968.83187968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53742.15</v>
      </c>
      <c r="G23" s="58">
        <f>+SUM(EAEPE!N28:N32)</f>
        <v>53742.15</v>
      </c>
      <c r="H23" s="59">
        <f t="shared" si="0"/>
        <v>33857.85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0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270963.89</v>
      </c>
      <c r="G25" s="58">
        <f>+SUM(EAEPE!N36:N44)</f>
        <v>270963.89</v>
      </c>
      <c r="H25" s="59">
        <f t="shared" si="0"/>
        <v>435236.11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23532.07</v>
      </c>
      <c r="G26" s="58">
        <f>+SUM(EAEPE!N45:N47)</f>
        <v>23532.07</v>
      </c>
      <c r="H26" s="59">
        <f t="shared" si="0"/>
        <v>9467.93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6000</v>
      </c>
      <c r="E27" s="58">
        <f>+SUM(EAEPE!J48:J54)</f>
        <v>90500</v>
      </c>
      <c r="F27" s="58">
        <f>+SUM(EAEPE!L48:L54)</f>
        <v>26587.8</v>
      </c>
      <c r="G27" s="58">
        <f>+SUM(EAEPE!N48:N54)</f>
        <v>26587.8</v>
      </c>
      <c r="H27" s="59">
        <f t="shared" si="0"/>
        <v>63912.2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902000</v>
      </c>
      <c r="E28" s="58">
        <f>+SUM(EAEPE!J55:J58)</f>
        <v>1068293.06</v>
      </c>
      <c r="F28" s="58">
        <f>+SUM(EAEPE!L55:L58)</f>
        <v>36329.06</v>
      </c>
      <c r="G28" s="58">
        <f>+SUM(EAEPE!N55:N58)</f>
        <v>36329.06</v>
      </c>
      <c r="H28" s="59">
        <f t="shared" si="0"/>
        <v>1031964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25253</v>
      </c>
      <c r="G29" s="58">
        <f>+SUM(EAEPE!N59:N63)</f>
        <v>25253</v>
      </c>
      <c r="H29" s="59">
        <f t="shared" si="0"/>
        <v>17484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3400</v>
      </c>
      <c r="E30" s="58">
        <f>+SUM(EAEPE!J64:J70)</f>
        <v>134400</v>
      </c>
      <c r="F30" s="58">
        <f>+SUM(EAEPE!L64:L70)</f>
        <v>9897.42</v>
      </c>
      <c r="G30" s="58">
        <f>+SUM(EAEPE!N64:N70)</f>
        <v>9897.42</v>
      </c>
      <c r="H30" s="59">
        <f t="shared" si="0"/>
        <v>124502.58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48722.28</v>
      </c>
      <c r="G31" s="58">
        <f>+SUM(EAEPE!N71:N72)</f>
        <v>48722.28</v>
      </c>
      <c r="H31" s="59">
        <f t="shared" si="0"/>
        <v>23852.161879679988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2614737.0028805947</v>
      </c>
      <c r="E3" s="10">
        <f t="shared" si="0"/>
        <v>10925952.202816993</v>
      </c>
      <c r="F3" s="10">
        <f t="shared" si="0"/>
        <v>5805472.4700000007</v>
      </c>
      <c r="G3" s="10">
        <f t="shared" si="0"/>
        <v>5754826.6300000008</v>
      </c>
      <c r="H3" s="11">
        <f t="shared" si="0"/>
        <v>5120479.7328169914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2614737.0028805947</v>
      </c>
      <c r="E4" s="58">
        <f>+SUM(EAEPE!J4:J83)</f>
        <v>10925952.202816993</v>
      </c>
      <c r="F4" s="58">
        <f>+SUM(EAEPE!L4:L83)</f>
        <v>5805472.4700000007</v>
      </c>
      <c r="G4" s="58">
        <f>+SUM(EAEPE!M4:M83)</f>
        <v>5754826.6300000008</v>
      </c>
      <c r="H4" s="59">
        <f>+SUM(EAEPE!O4:O83)</f>
        <v>5120479.7328169914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2614737.0028805947</v>
      </c>
      <c r="E3" s="6">
        <f t="shared" si="0"/>
        <v>10925952.202816993</v>
      </c>
      <c r="F3" s="6">
        <f t="shared" si="0"/>
        <v>5805472.4700000007</v>
      </c>
      <c r="G3" s="6">
        <f t="shared" si="0"/>
        <v>5754826.6300000008</v>
      </c>
      <c r="H3" s="6">
        <f t="shared" si="0"/>
        <v>5120479.7328169914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2614737.0028805947</v>
      </c>
      <c r="E4" s="81">
        <f>+CTG!E3</f>
        <v>10925952.202816993</v>
      </c>
      <c r="F4" s="81">
        <f>+CTG!F3</f>
        <v>5805472.4700000007</v>
      </c>
      <c r="G4" s="81">
        <f>+CTG!G3</f>
        <v>5754826.6300000008</v>
      </c>
      <c r="H4" s="81">
        <f>+CTG!H3</f>
        <v>5120479.7328169914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2017-10-23T15:39:25Z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