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_xlnm.Print_Area" localSheetId="1">'F1'!$A$1:$F$87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E66" i="3"/>
  <c r="E62" i="3"/>
  <c r="E61" i="3"/>
  <c r="E13" i="3"/>
  <c r="E7" i="3"/>
  <c r="B52" i="3"/>
  <c r="B51" i="3"/>
  <c r="B50" i="3"/>
  <c r="B49" i="3"/>
  <c r="B48" i="3"/>
  <c r="B16" i="3"/>
  <c r="C59" i="3"/>
  <c r="C44" i="3"/>
  <c r="C14" i="3"/>
  <c r="B18" i="3"/>
  <c r="B8" i="3"/>
  <c r="B7" i="3"/>
  <c r="B14" i="3" l="1"/>
  <c r="E60" i="3"/>
  <c r="B6" i="3"/>
  <c r="B44" i="3" s="1"/>
  <c r="B59" i="3" s="1"/>
  <c r="B57" i="3"/>
  <c r="E6" i="3"/>
  <c r="E44" i="3" s="1"/>
  <c r="E56" i="3" s="1"/>
  <c r="E65" i="3"/>
  <c r="C6" i="3"/>
  <c r="F78" i="3"/>
  <c r="F76" i="3"/>
  <c r="F72" i="3"/>
  <c r="F65" i="3"/>
  <c r="F60" i="3"/>
  <c r="F54" i="3"/>
  <c r="F44" i="3"/>
  <c r="F39" i="3"/>
  <c r="F35" i="3"/>
  <c r="F28" i="3"/>
  <c r="F24" i="3"/>
  <c r="F20" i="3"/>
  <c r="F16" i="3"/>
  <c r="F6" i="3"/>
  <c r="C57" i="3"/>
  <c r="C28" i="3"/>
  <c r="C22" i="3"/>
  <c r="E76" i="3" l="1"/>
  <c r="E78" i="3" s="1"/>
  <c r="E72" i="3"/>
  <c r="E54" i="3"/>
  <c r="E39" i="3"/>
  <c r="E35" i="3"/>
  <c r="E28" i="3"/>
  <c r="B28" i="3"/>
  <c r="E24" i="3"/>
  <c r="B22" i="3"/>
  <c r="E20" i="3"/>
  <c r="E16" i="3"/>
</calcChain>
</file>

<file path=xl/sharedStrings.xml><?xml version="1.0" encoding="utf-8"?>
<sst xmlns="http://schemas.openxmlformats.org/spreadsheetml/2006/main" count="130" uniqueCount="126">
  <si>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</si>
  <si>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</si>
  <si>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</si>
  <si>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</si>
  <si>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</si>
  <si>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</si>
  <si>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</si>
  <si>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</si>
  <si>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</si>
  <si>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</si>
  <si>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</si>
  <si>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</si>
  <si>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</si>
  <si>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</si>
  <si>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</si>
  <si>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</si>
  <si>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</si>
  <si>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</si>
  <si>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</si>
  <si>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</si>
  <si>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</si>
  <si>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</si>
  <si>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</si>
  <si>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</si>
  <si>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</si>
  <si>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</si>
  <si>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</si>
  <si>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</si>
  <si>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</si>
  <si>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</si>
  <si>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</si>
  <si>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</si>
  <si>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</si>
  <si>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</si>
  <si>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</si>
  <si>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</si>
  <si>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</si>
  <si>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</si>
  <si>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</si>
  <si>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</si>
  <si>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</si>
  <si>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</si>
  <si>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</si>
  <si>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</si>
  <si>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</si>
  <si>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</si>
  <si>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</si>
  <si>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</si>
  <si>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</si>
  <si>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</si>
  <si>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</si>
  <si>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</si>
  <si>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</si>
  <si>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</si>
  <si>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</si>
  <si>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</si>
  <si>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</si>
  <si>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</si>
  <si>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</si>
  <si>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</si>
  <si>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</si>
  <si>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</si>
  <si>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</si>
  <si>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</si>
  <si>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</si>
  <si>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</si>
  <si>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</si>
  <si>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</si>
  <si>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</si>
  <si>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</si>
  <si>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</si>
  <si>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</si>
  <si>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</si>
  <si>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</si>
  <si>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</si>
  <si>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</si>
  <si>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</si>
  <si>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</si>
  <si>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</si>
  <si>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</si>
  <si>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</si>
  <si>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</si>
  <si>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</si>
  <si>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</si>
  <si>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</si>
  <si>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</si>
  <si>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</si>
  <si>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</si>
  <si>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</si>
  <si>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</si>
  <si>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</si>
  <si>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</si>
  <si>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</si>
  <si>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</si>
  <si>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</si>
  <si>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</si>
  <si>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</si>
  <si>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</si>
  <si>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</si>
  <si>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</si>
  <si>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</si>
  <si>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</si>
  <si>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</si>
  <si>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</si>
  <si>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</si>
  <si>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</si>
  <si>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</si>
  <si>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</si>
  <si>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</si>
  <si>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</si>
  <si>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</si>
  <si>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</si>
  <si>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</si>
  <si>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</si>
  <si>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</si>
  <si>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</si>
  <si>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</si>
  <si>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</si>
  <si>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</si>
  <si>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INSTITUTO MUNICIPAL DE LAS MUJERES (a)
Estado de Situación Financiera Detallado - LDF
Al 31 de diciembre de 2016 y al 31 de Marzo de 2017 (b)
(PESOS)</t>
  </si>
  <si>
    <t>2017 (d)</t>
  </si>
  <si>
    <t>31 de diciembre de 2016 (e)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</si>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</sst>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Formatos_2017%202/0311_ESF_17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6">
          <cell r="C6">
            <v>3000</v>
          </cell>
        </row>
        <row r="7">
          <cell r="C7">
            <v>3405646.66</v>
          </cell>
        </row>
        <row r="15">
          <cell r="C15">
            <v>520214.6</v>
          </cell>
        </row>
        <row r="17">
          <cell r="C17">
            <v>12592</v>
          </cell>
        </row>
        <row r="49">
          <cell r="C49">
            <v>25922</v>
          </cell>
        </row>
        <row r="55">
          <cell r="C55">
            <v>22338658.140000001</v>
          </cell>
        </row>
        <row r="63">
          <cell r="C63">
            <v>4920732.7700000005</v>
          </cell>
        </row>
        <row r="72">
          <cell r="C72">
            <v>8732.4</v>
          </cell>
        </row>
        <row r="78">
          <cell r="C78">
            <v>-2952676.2</v>
          </cell>
        </row>
        <row r="104">
          <cell r="C104">
            <v>42210.2</v>
          </cell>
        </row>
        <row r="110">
          <cell r="C110">
            <v>139779.17000000001</v>
          </cell>
        </row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2485794.13</v>
          </cell>
        </row>
        <row r="180">
          <cell r="C180">
            <v>2048389.75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73" workbookViewId="0">
      <selection activeCell="C99" sqref="C9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3408646.66</v>
      </c>
      <c r="C6" s="7">
        <f>SUM(C7:C13)</f>
        <v>1263918.6299999999</v>
      </c>
      <c r="D6" s="5" t="s">
        <v>5</v>
      </c>
      <c r="E6" s="7">
        <f>SUM(E7:E15)</f>
        <v>181989.37</v>
      </c>
      <c r="F6" s="9">
        <f>SUM(F7:F15)</f>
        <v>290673.87</v>
      </c>
    </row>
    <row r="7" spans="1:6" x14ac:dyDescent="0.2">
      <c r="A7" s="10" t="s">
        <v>6</v>
      </c>
      <c r="B7" s="9">
        <f>+[1]ESF!$C$6</f>
        <v>3000</v>
      </c>
      <c r="C7" s="9">
        <v>3000</v>
      </c>
      <c r="D7" s="11" t="s">
        <v>7</v>
      </c>
      <c r="E7" s="9">
        <f>+[1]ESF!$C$104</f>
        <v>42210.2</v>
      </c>
      <c r="F7" s="9"/>
    </row>
    <row r="8" spans="1:6" x14ac:dyDescent="0.2">
      <c r="A8" s="10" t="s">
        <v>8</v>
      </c>
      <c r="B8" s="9">
        <f>+[1]ESF!$C$7</f>
        <v>3405646.66</v>
      </c>
      <c r="C8" s="9">
        <v>1260918.6299999999</v>
      </c>
      <c r="D8" s="11" t="s">
        <v>9</v>
      </c>
      <c r="E8" s="9"/>
      <c r="F8" s="9"/>
    </row>
    <row r="9" spans="1:6" x14ac:dyDescent="0.2">
      <c r="A9" s="10" t="s">
        <v>10</v>
      </c>
      <c r="B9" s="9"/>
      <c r="C9" s="9"/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f>+[1]ESF!$C$110</f>
        <v>139779.17000000001</v>
      </c>
      <c r="F13" s="9">
        <v>290673.87</v>
      </c>
    </row>
    <row r="14" spans="1:6" x14ac:dyDescent="0.2">
      <c r="A14" s="3" t="s">
        <v>20</v>
      </c>
      <c r="B14" s="7">
        <f>SUM(B15:B21)</f>
        <v>532806.6</v>
      </c>
      <c r="C14" s="9">
        <f>SUM(C15:C21)</f>
        <v>12592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/>
      <c r="F15" s="9"/>
    </row>
    <row r="16" spans="1:6" x14ac:dyDescent="0.2">
      <c r="A16" s="10" t="s">
        <v>24</v>
      </c>
      <c r="B16" s="9">
        <f>+[1]ESF!$C$15</f>
        <v>520214.6</v>
      </c>
      <c r="C16" s="9">
        <v>0</v>
      </c>
      <c r="D16" s="5" t="s">
        <v>25</v>
      </c>
      <c r="E16" s="7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>
        <f>+[1]ESF!$C$17</f>
        <v>12592</v>
      </c>
      <c r="C18" s="9">
        <v>12592</v>
      </c>
      <c r="D18" s="11" t="s">
        <v>29</v>
      </c>
      <c r="E18" s="9"/>
      <c r="F18" s="9"/>
    </row>
    <row r="19" spans="1:6" x14ac:dyDescent="0.2">
      <c r="A19" s="10" t="s">
        <v>30</v>
      </c>
      <c r="B19" s="9"/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9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9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>
        <v>0</v>
      </c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9">
        <f>SUM(C29:C33)</f>
        <v>0</v>
      </c>
      <c r="D28" s="5" t="s">
        <v>49</v>
      </c>
      <c r="E28" s="7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3941453.2600000002</v>
      </c>
      <c r="C44" s="7">
        <f>C6+C14+C22+C28+C34+C35+C38</f>
        <v>1276510.6299999999</v>
      </c>
      <c r="D44" s="8" t="s">
        <v>79</v>
      </c>
      <c r="E44" s="7">
        <f>E6+E16+E20+E23+E24+E28+E35+E39</f>
        <v>181989.37</v>
      </c>
      <c r="F44" s="7">
        <f>F6+F16+F20+F23+F24+F28+F35+F39</f>
        <v>290673.87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>
        <f>+[1]ESF!$C$49</f>
        <v>25922</v>
      </c>
      <c r="C48" s="9">
        <v>25922</v>
      </c>
      <c r="D48" s="5" t="s">
        <v>85</v>
      </c>
      <c r="E48" s="9"/>
      <c r="F48" s="9"/>
    </row>
    <row r="49" spans="1:6" x14ac:dyDescent="0.2">
      <c r="A49" s="13" t="s">
        <v>86</v>
      </c>
      <c r="B49" s="9">
        <f>+[1]ESF!$C$55</f>
        <v>22338658.140000001</v>
      </c>
      <c r="C49" s="9">
        <v>22338658.140000001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f>+[1]ESF!$C$63</f>
        <v>4920732.7700000005</v>
      </c>
      <c r="C50" s="9">
        <v>4920732.7700000005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f>+[1]ESF!$C$72</f>
        <v>8732.4</v>
      </c>
      <c r="C51" s="9">
        <v>8732.4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f>+[1]ESF!$C$78</f>
        <v>-2952676.2</v>
      </c>
      <c r="C52" s="9">
        <v>-2664843.2000000002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181989.37</v>
      </c>
      <c r="F56" s="9"/>
    </row>
    <row r="57" spans="1:6" x14ac:dyDescent="0.2">
      <c r="A57" s="12" t="s">
        <v>99</v>
      </c>
      <c r="B57" s="7">
        <f>SUM(B47:B55)</f>
        <v>24341369.109999999</v>
      </c>
      <c r="C57" s="7">
        <f>SUM(C47:C55)</f>
        <v>24629202.109999999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28282822.370000001</v>
      </c>
      <c r="C59" s="7">
        <f>C44+C57</f>
        <v>25905712.739999998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23566649.120000001</v>
      </c>
      <c r="F60" s="9">
        <f>SUM(F61:F63)</f>
        <v>23566649.120000001</v>
      </c>
    </row>
    <row r="61" spans="1:6" x14ac:dyDescent="0.2">
      <c r="A61" s="13"/>
      <c r="B61" s="9"/>
      <c r="C61" s="9"/>
      <c r="D61" s="5" t="s">
        <v>103</v>
      </c>
      <c r="E61" s="9">
        <f>+[1]ESF!$C$175</f>
        <v>1246550.98</v>
      </c>
      <c r="F61" s="9">
        <v>1246550.98</v>
      </c>
    </row>
    <row r="62" spans="1:6" x14ac:dyDescent="0.2">
      <c r="A62" s="13"/>
      <c r="B62" s="9"/>
      <c r="C62" s="9"/>
      <c r="D62" s="5" t="s">
        <v>104</v>
      </c>
      <c r="E62" s="9">
        <f>+[1]ESF!$C$176</f>
        <v>22320098.140000001</v>
      </c>
      <c r="F62" s="9">
        <v>22320098.140000001</v>
      </c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4534183.88</v>
      </c>
      <c r="F65" s="9">
        <f>SUM(F66:F70)</f>
        <v>2048389.7499999998</v>
      </c>
    </row>
    <row r="66" spans="1:6" x14ac:dyDescent="0.2">
      <c r="A66" s="13"/>
      <c r="B66" s="9"/>
      <c r="C66" s="9"/>
      <c r="D66" s="5" t="s">
        <v>107</v>
      </c>
      <c r="E66" s="9">
        <f>+[1]ESF!$C$179</f>
        <v>2485794.13</v>
      </c>
      <c r="F66" s="9">
        <v>-662794.80000000005</v>
      </c>
    </row>
    <row r="67" spans="1:6" x14ac:dyDescent="0.2">
      <c r="A67" s="13"/>
      <c r="B67" s="9"/>
      <c r="C67" s="9"/>
      <c r="D67" s="5" t="s">
        <v>108</v>
      </c>
      <c r="E67" s="9">
        <f>+[1]ESF!$C$180</f>
        <v>2048389.75</v>
      </c>
      <c r="F67" s="9">
        <v>2711184.55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28100833</v>
      </c>
      <c r="F76" s="7">
        <f>F60+F65+F72</f>
        <v>25615038.870000001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28282822.370000001</v>
      </c>
      <c r="F78" s="9">
        <f>+F76+F44</f>
        <v>25905712.740000002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6" t="s">
        <v>125</v>
      </c>
    </row>
    <row r="85" spans="1:4" x14ac:dyDescent="0.2">
      <c r="A85" s="22" t="s">
        <v>122</v>
      </c>
      <c r="B85" s="23"/>
      <c r="C85" s="23"/>
      <c r="D85" s="23" t="s">
        <v>122</v>
      </c>
    </row>
    <row r="86" spans="1:4" ht="22.5" x14ac:dyDescent="0.2">
      <c r="A86" s="24" t="s">
        <v>123</v>
      </c>
      <c r="B86" s="25"/>
      <c r="C86" s="24"/>
      <c r="D86" s="24" t="s">
        <v>124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2017-04-19T09:35:08Z</cp:lastPrinted>
  <dcterms:created xsi:type="dcterms:W3CDTF">2017-01-11T17:17:46Z</dcterms:created>
  <dcterms:modified xsi:type="dcterms:W3CDTF">2017-04-19T09:36:07Z</dcterms:modified>
</cp:coreProperties>
</file>