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120" yWindow="105" windowWidth="15600" windowHeight="7995" firstSheet="4" activeTab="4"/>
  </bookViews>
  <sheets>
    <sheet name="EAI" sheetId="1" state="hidden" r:id="rId1"/>
    <sheet name="Instructivo_EAI" sheetId="6" state="hidden" r:id="rId2"/>
    <sheet name="CRI" sheetId="4" state="hidden" r:id="rId3"/>
    <sheet name="Instructivo_CRI" sheetId="7" state="hidden" r:id="rId4"/>
    <sheet name="CFF" sheetId="3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14" i="3" l="1"/>
  <c r="J49" i="1"/>
  <c r="J50" i="1"/>
  <c r="K50" i="1" s="1"/>
  <c r="H46" i="1"/>
  <c r="F19" i="3" s="1"/>
  <c r="G46" i="1"/>
  <c r="E19" i="3" s="1"/>
  <c r="E46" i="1"/>
  <c r="F42" i="1"/>
  <c r="E42" i="1"/>
  <c r="D16" i="4" l="1"/>
  <c r="C19" i="3"/>
  <c r="C17" i="4"/>
  <c r="I42" i="1"/>
  <c r="J45" i="1"/>
  <c r="K45" i="1" s="1"/>
  <c r="J46" i="1"/>
  <c r="K49" i="1"/>
  <c r="C16" i="4"/>
  <c r="E3" i="1"/>
  <c r="F46" i="1"/>
  <c r="H42" i="1"/>
  <c r="G42" i="1"/>
  <c r="I46" i="1"/>
  <c r="E17" i="4"/>
  <c r="F17" i="4"/>
  <c r="D19" i="3" l="1"/>
  <c r="D17" i="4"/>
  <c r="D3" i="4" s="1"/>
  <c r="K46" i="1"/>
  <c r="H19" i="3"/>
  <c r="H17" i="4"/>
  <c r="G19" i="3"/>
  <c r="G17" i="4"/>
  <c r="F3" i="1"/>
  <c r="H3" i="1"/>
  <c r="F16" i="4"/>
  <c r="G3" i="1"/>
  <c r="E16" i="4"/>
  <c r="C14" i="3"/>
  <c r="C3" i="3" s="1"/>
  <c r="C3" i="4"/>
  <c r="G16" i="4"/>
  <c r="I3" i="1"/>
  <c r="J3" i="1" s="1"/>
  <c r="J42" i="1"/>
  <c r="D14" i="3"/>
  <c r="D3" i="3" s="1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K42" i="1"/>
  <c r="K3" i="1" s="1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<sst xmlns="http://schemas.openxmlformats.org/spreadsheetml/2006/main" count="183" uniqueCount="105">
  <si>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</si>
  <si>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</si>
  <si>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</si>
  <si>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</si>
  <si>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</si>
  <si>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</si>
  <si>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</si>
  <si>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</si>
  <si>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</si>
  <si>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</si>
  <si>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</si>
  <si>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</si>
  <si>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</si>
  <si>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</si>
  <si>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</si>
  <si>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</si>
  <si>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</si>
  <si>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</si>
  <si>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</si>
  <si>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</si>
  <si>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</si>
  <si>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</si>
  <si>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</si>
  <si>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</si>
  <si>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</si>
  <si>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</si>
  <si>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</si>
  <si>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</si>
  <si>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</si>
  <si>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</si>
  <si>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</si>
  <si>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</si>
  <si>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</si>
  <si>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</si>
  <si>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</si>
  <si>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</si>
  <si>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</si>
  <si>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</si>
  <si>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</si>
  <si>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</si>
  <si>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</si>
  <si>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</si>
  <si>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</si>
  <si>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</si>
  <si>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</si>
  <si>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</si>
  <si>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</si>
  <si>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</si>
  <si>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</si>
  <si>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</si>
  <si>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</si>
  <si>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</si>
  <si>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INSTITUTO MUNICIPAL DE LAS MUJERES
ESTADO ANALÍTICO DE INGRESOS 
DEL 1 DE ENERO AL 31 DE MARZO DE 2017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</si>
  <si>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</si>
  <si>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</si>
  <si>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</si>
  <si>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</si>
  <si>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</si>
  <si>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</si>
  <si>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</si>
  <si>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</si>
  <si>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</si>
  <si>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</si>
  <si>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</si>
  <si>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</si>
  <si>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</si>
  <si>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</si>
  <si>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</si>
  <si>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</si>
  <si>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</si>
  <si>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</si>
  <si>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</si>
  <si>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</si>
  <si>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</si>
  <si>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</si>
  <si>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</si>
  <si>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</si>
  <si>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</si>
  <si>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</si>
  <si>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</si>
  <si>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</si>
  <si>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</si>
  <si>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</si>
  <si>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</si>
  <si>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</si>
  <si>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</si>
  <si>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</si>
  <si>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</si>
  <si>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</si>
  <si>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</si>
  <si>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</si>
  <si>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</si>
  <si>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</si>
  <si>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</si>
  <si>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</si>
  <si>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</si>
  <si>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</si>
  <si>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</si>
  <si>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</si>
  <si>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</si>
  <si>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</si>
  <si>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INSTITUTO MUNICIPAL DE LAS MUJERES
ESTADO ANALÍTICO DE INGRESOS POR RUBRO
DEL 1 DE ENERO AL 31 DE MARZO DE 2017</t>
  </si>
  <si>
    <t>INSTITUTO MUNICIPAL DE LAS MUJERES
ESTADO ANALÍTICO DE INGRESOS POR FUENTE DE FINANCIAMIENTO
DEL 1 DE ENERO AL 31 DE MARZO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</si>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</sst>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pane ySplit="2" topLeftCell="A3" activePane="bottomLeft" state="frozen"/>
      <selection activeCell="H25" sqref="H25"/>
      <selection pane="bottomLeft" activeCell="G3" sqref="G3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66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8871215.1999999993</v>
      </c>
      <c r="H3" s="64">
        <f>+H30+H34+H38+H42+H46+H53</f>
        <v>4136435.4</v>
      </c>
      <c r="I3" s="64">
        <f>+I30+I34+I38+I42+I46+I53</f>
        <v>3616220.8</v>
      </c>
      <c r="J3" s="64">
        <f>+I3-E3</f>
        <v>-4694994.3999999994</v>
      </c>
      <c r="K3" s="64">
        <f>+K42+K46+K53</f>
        <v>-4694994.3999999994</v>
      </c>
    </row>
    <row r="4" spans="1:11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1" x14ac:dyDescent="0.2">
      <c r="A5" s="9">
        <v>4</v>
      </c>
      <c r="B5" s="9">
        <v>118</v>
      </c>
      <c r="C5" s="9">
        <v>11</v>
      </c>
      <c r="D5" s="8" t="s">
        <v>53</v>
      </c>
    </row>
    <row r="6" spans="1:11" x14ac:dyDescent="0.2">
      <c r="A6" s="9">
        <v>4</v>
      </c>
      <c r="B6" s="9">
        <v>118</v>
      </c>
      <c r="C6" s="9">
        <v>12</v>
      </c>
      <c r="D6" s="8" t="s">
        <v>54</v>
      </c>
    </row>
    <row r="7" spans="1:11" ht="22.5" x14ac:dyDescent="0.2">
      <c r="A7" s="9">
        <v>4</v>
      </c>
      <c r="B7" s="9">
        <v>118</v>
      </c>
      <c r="C7" s="9">
        <v>13</v>
      </c>
      <c r="D7" s="8" t="s">
        <v>55</v>
      </c>
    </row>
    <row r="8" spans="1:11" x14ac:dyDescent="0.2">
      <c r="A8" s="9">
        <v>4</v>
      </c>
      <c r="B8" s="9">
        <v>118</v>
      </c>
      <c r="C8" s="9">
        <v>14</v>
      </c>
      <c r="D8" s="8" t="s">
        <v>56</v>
      </c>
    </row>
    <row r="9" spans="1:11" x14ac:dyDescent="0.2">
      <c r="A9" s="9">
        <v>4</v>
      </c>
      <c r="B9" s="9">
        <v>118</v>
      </c>
      <c r="C9" s="9">
        <v>15</v>
      </c>
      <c r="D9" s="8" t="s">
        <v>57</v>
      </c>
    </row>
    <row r="10" spans="1:11" x14ac:dyDescent="0.2">
      <c r="A10" s="9">
        <v>4</v>
      </c>
      <c r="B10" s="9">
        <v>118</v>
      </c>
      <c r="C10" s="9">
        <v>16</v>
      </c>
      <c r="D10" s="8" t="s">
        <v>58</v>
      </c>
    </row>
    <row r="11" spans="1:11" x14ac:dyDescent="0.2">
      <c r="A11" s="9">
        <v>4</v>
      </c>
      <c r="B11" s="9">
        <v>118</v>
      </c>
      <c r="C11" s="9">
        <v>17</v>
      </c>
      <c r="D11" s="8" t="s">
        <v>59</v>
      </c>
    </row>
    <row r="12" spans="1:11" x14ac:dyDescent="0.2">
      <c r="A12" s="9">
        <v>4</v>
      </c>
      <c r="B12" s="9">
        <v>118</v>
      </c>
      <c r="C12" s="9">
        <v>18</v>
      </c>
      <c r="D12" s="9" t="s">
        <v>60</v>
      </c>
    </row>
    <row r="13" spans="1:11" x14ac:dyDescent="0.2">
      <c r="A13" s="9">
        <v>4</v>
      </c>
      <c r="B13" s="9">
        <v>118</v>
      </c>
      <c r="C13" s="9">
        <v>19</v>
      </c>
      <c r="D13" s="9" t="s">
        <v>61</v>
      </c>
    </row>
    <row r="14" spans="1:11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1" x14ac:dyDescent="0.2">
      <c r="A15" s="9">
        <v>4</v>
      </c>
      <c r="B15" s="9">
        <v>118</v>
      </c>
      <c r="C15" s="9">
        <v>21</v>
      </c>
      <c r="D15" s="9" t="s">
        <v>62</v>
      </c>
    </row>
    <row r="16" spans="1:11" x14ac:dyDescent="0.2">
      <c r="A16" s="9">
        <v>4</v>
      </c>
      <c r="B16" s="9">
        <v>118</v>
      </c>
      <c r="C16" s="9">
        <v>22</v>
      </c>
      <c r="D16" s="9" t="s">
        <v>63</v>
      </c>
    </row>
    <row r="17" spans="1:4" x14ac:dyDescent="0.2">
      <c r="A17" s="9">
        <v>4</v>
      </c>
      <c r="B17" s="9">
        <v>118</v>
      </c>
      <c r="C17" s="9">
        <v>23</v>
      </c>
      <c r="D17" s="9" t="s">
        <v>64</v>
      </c>
    </row>
    <row r="18" spans="1:4" x14ac:dyDescent="0.2">
      <c r="A18" s="9">
        <v>4</v>
      </c>
      <c r="B18" s="9">
        <v>118</v>
      </c>
      <c r="C18" s="9">
        <v>24</v>
      </c>
      <c r="D18" s="9" t="s">
        <v>65</v>
      </c>
    </row>
    <row r="19" spans="1:4" x14ac:dyDescent="0.2">
      <c r="A19" s="9">
        <v>4</v>
      </c>
      <c r="B19" s="9">
        <v>118</v>
      </c>
      <c r="C19" s="9">
        <v>25</v>
      </c>
      <c r="D19" s="9" t="s">
        <v>66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67</v>
      </c>
    </row>
    <row r="22" spans="1:4" x14ac:dyDescent="0.2">
      <c r="A22" s="9">
        <v>4</v>
      </c>
      <c r="B22" s="9">
        <v>118</v>
      </c>
      <c r="C22" s="9">
        <v>39</v>
      </c>
      <c r="D22" s="9" t="s">
        <v>68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69</v>
      </c>
    </row>
    <row r="25" spans="1:4" x14ac:dyDescent="0.2">
      <c r="A25" s="9">
        <v>4</v>
      </c>
      <c r="B25" s="9">
        <v>118</v>
      </c>
      <c r="C25" s="9">
        <v>42</v>
      </c>
      <c r="D25" s="9" t="s">
        <v>70</v>
      </c>
    </row>
    <row r="26" spans="1:4" x14ac:dyDescent="0.2">
      <c r="A26" s="9">
        <v>4</v>
      </c>
      <c r="B26" s="9">
        <v>118</v>
      </c>
      <c r="C26" s="9">
        <v>43</v>
      </c>
      <c r="D26" s="9" t="s">
        <v>71</v>
      </c>
    </row>
    <row r="27" spans="1:4" x14ac:dyDescent="0.2">
      <c r="A27" s="9">
        <v>4</v>
      </c>
      <c r="B27" s="9">
        <v>118</v>
      </c>
      <c r="C27" s="9">
        <v>44</v>
      </c>
      <c r="D27" s="9" t="s">
        <v>72</v>
      </c>
    </row>
    <row r="28" spans="1:4" x14ac:dyDescent="0.2">
      <c r="A28" s="9">
        <v>4</v>
      </c>
      <c r="B28" s="9">
        <v>118</v>
      </c>
      <c r="C28" s="9">
        <v>45</v>
      </c>
      <c r="D28" s="9" t="s">
        <v>73</v>
      </c>
    </row>
    <row r="29" spans="1:4" x14ac:dyDescent="0.2">
      <c r="A29" s="9">
        <v>4</v>
      </c>
      <c r="B29" s="9">
        <v>118</v>
      </c>
      <c r="C29" s="9">
        <v>49</v>
      </c>
      <c r="D29" s="9" t="s">
        <v>74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75</v>
      </c>
    </row>
    <row r="32" spans="1:4" x14ac:dyDescent="0.2">
      <c r="A32" s="9">
        <v>4</v>
      </c>
      <c r="B32" s="9">
        <v>118</v>
      </c>
      <c r="C32" s="9">
        <v>52</v>
      </c>
      <c r="D32" s="9" t="s">
        <v>76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77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78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79</v>
      </c>
    </row>
    <row r="37" spans="1:11" x14ac:dyDescent="0.2">
      <c r="A37" s="9">
        <v>4</v>
      </c>
      <c r="B37" s="9">
        <v>118</v>
      </c>
      <c r="C37" s="9">
        <v>69</v>
      </c>
      <c r="D37" s="9" t="s">
        <v>80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81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82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83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84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2518240</v>
      </c>
      <c r="H42" s="4">
        <f>+SUM(H43:H45)</f>
        <v>2018240</v>
      </c>
      <c r="I42" s="4">
        <f>+SUM(I43:I45)</f>
        <v>2018240</v>
      </c>
      <c r="J42" s="4">
        <f>+I42-E42</f>
        <v>0</v>
      </c>
      <c r="K42" s="4">
        <f>+J42</f>
        <v>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85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86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87</v>
      </c>
      <c r="E45" s="4">
        <v>2018240</v>
      </c>
      <c r="F45" s="4">
        <v>500000</v>
      </c>
      <c r="G45" s="4">
        <v>2518240</v>
      </c>
      <c r="H45" s="4">
        <v>2018240</v>
      </c>
      <c r="I45" s="4">
        <v>2018240</v>
      </c>
      <c r="J45" s="4">
        <f>+I45-E45</f>
        <v>0</v>
      </c>
      <c r="K45" s="4">
        <f>+J45</f>
        <v>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:J46" si="0">+SUM(E47:E52)</f>
        <v>6292975.1999999993</v>
      </c>
      <c r="F46" s="4">
        <f t="shared" si="0"/>
        <v>59999.999999999069</v>
      </c>
      <c r="G46" s="4">
        <f t="shared" si="0"/>
        <v>6352975.1999999983</v>
      </c>
      <c r="H46" s="4">
        <f t="shared" si="0"/>
        <v>2118195.4</v>
      </c>
      <c r="I46" s="4">
        <f t="shared" si="0"/>
        <v>1597980.7999999998</v>
      </c>
      <c r="J46" s="4">
        <f t="shared" si="0"/>
        <v>-4694994.3999999994</v>
      </c>
      <c r="K46" s="4">
        <f>+J46</f>
        <v>-4694994.3999999994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88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89</v>
      </c>
    </row>
    <row r="49" spans="1:11" x14ac:dyDescent="0.2">
      <c r="A49" s="9">
        <v>4</v>
      </c>
      <c r="B49" s="9">
        <v>118</v>
      </c>
      <c r="C49" s="9">
        <v>93</v>
      </c>
      <c r="D49" s="9" t="s">
        <v>90</v>
      </c>
      <c r="E49" s="4">
        <v>6242575.1999999993</v>
      </c>
      <c r="F49" s="4">
        <v>59999.999999999069</v>
      </c>
      <c r="G49" s="4">
        <v>6302575.1999999983</v>
      </c>
      <c r="H49" s="4">
        <v>2105595.4</v>
      </c>
      <c r="I49" s="4">
        <v>1585380.7999999998</v>
      </c>
      <c r="J49" s="4">
        <f>+I49-E49</f>
        <v>-4657194.3999999994</v>
      </c>
      <c r="K49" s="4">
        <f>+J49</f>
        <v>-4657194.3999999994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91</v>
      </c>
      <c r="E50" s="4">
        <v>50400</v>
      </c>
      <c r="F50" s="4">
        <v>0</v>
      </c>
      <c r="G50" s="4">
        <v>50400</v>
      </c>
      <c r="H50" s="4">
        <v>12600</v>
      </c>
      <c r="I50" s="4">
        <v>12600</v>
      </c>
      <c r="J50" s="4">
        <f>+I50-E50</f>
        <v>-37800</v>
      </c>
      <c r="K50" s="4">
        <f>+J50</f>
        <v>-37800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92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93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94</v>
      </c>
    </row>
    <row r="54" spans="1:11" x14ac:dyDescent="0.2">
      <c r="A54" s="9">
        <v>4</v>
      </c>
      <c r="B54" s="9">
        <v>118</v>
      </c>
      <c r="C54" s="9" t="s">
        <v>95</v>
      </c>
      <c r="D54" s="9" t="s">
        <v>96</v>
      </c>
    </row>
    <row r="55" spans="1:11" x14ac:dyDescent="0.2">
      <c r="A55" s="9">
        <v>4</v>
      </c>
      <c r="B55" s="9">
        <v>118</v>
      </c>
      <c r="C55" s="9" t="s">
        <v>97</v>
      </c>
      <c r="D55" s="9" t="s">
        <v>98</v>
      </c>
    </row>
    <row r="56" spans="1:11" x14ac:dyDescent="0.2">
      <c r="A56" s="9">
        <v>4</v>
      </c>
      <c r="B56" s="9">
        <v>118</v>
      </c>
      <c r="C56" s="9" t="s">
        <v>99</v>
      </c>
      <c r="D56" s="9" t="s">
        <v>100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0" activePane="bottomLeft" state="frozen"/>
      <selection pane="bottomLeft" activeCell="A28" sqref="A28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7" activePane="bottomLeft" state="frozen"/>
      <selection pane="bottomLeft" activeCell="D26" sqref="D26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6" t="s">
        <v>101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8871215.1999999993</v>
      </c>
      <c r="F3" s="5">
        <f t="shared" si="0"/>
        <v>4136435.4</v>
      </c>
      <c r="G3" s="5">
        <f t="shared" si="0"/>
        <v>3616220.8</v>
      </c>
      <c r="H3" s="5">
        <f t="shared" si="0"/>
        <v>-4694994.3999999994</v>
      </c>
      <c r="I3" s="5">
        <f t="shared" si="0"/>
        <v>-4694994.3999999994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2518240</v>
      </c>
      <c r="F16" s="4">
        <f>+EAI!H42</f>
        <v>2018240</v>
      </c>
      <c r="G16" s="4">
        <f>+EAI!I42</f>
        <v>2018240</v>
      </c>
      <c r="H16" s="4">
        <f>+EAI!J42</f>
        <v>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6352975.1999999983</v>
      </c>
      <c r="F17" s="4">
        <f>+EAI!H46</f>
        <v>2118195.4</v>
      </c>
      <c r="G17" s="4">
        <f>+EAI!I46</f>
        <v>1597980.7999999998</v>
      </c>
      <c r="H17" s="4">
        <f>+EAI!J46</f>
        <v>-4694994.3999999994</v>
      </c>
      <c r="I17" s="17">
        <f>+EAI!K46</f>
        <v>-4694994.3999999994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103</v>
      </c>
      <c r="C25" s="57"/>
      <c r="D25" s="58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8" activePane="bottomLeft" state="frozen"/>
      <selection pane="bottomLeft" activeCell="B30" sqref="B30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6" t="s">
        <v>102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8871215.1999999993</v>
      </c>
      <c r="F3" s="10">
        <f t="shared" si="0"/>
        <v>4136435.4</v>
      </c>
      <c r="G3" s="10">
        <f t="shared" si="0"/>
        <v>3616220.8</v>
      </c>
      <c r="H3" s="10">
        <f t="shared" si="0"/>
        <v>-4694994.3999999994</v>
      </c>
      <c r="I3" s="16">
        <f t="shared" si="0"/>
        <v>-4694994.3999999994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2518240</v>
      </c>
      <c r="F14" s="4">
        <f>+CRI!F16</f>
        <v>2018240</v>
      </c>
      <c r="G14" s="4">
        <f>+CRI!G16</f>
        <v>2018240</v>
      </c>
      <c r="H14" s="4">
        <f>+CRI!H16</f>
        <v>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6352975.1999999983</v>
      </c>
      <c r="F19" s="4">
        <f>+EAI!H46</f>
        <v>2118195.4</v>
      </c>
      <c r="G19" s="4">
        <f>+EAI!I46</f>
        <v>1597980.7999999998</v>
      </c>
      <c r="H19" s="4">
        <f>+EAI!J46</f>
        <v>-4694994.3999999994</v>
      </c>
      <c r="I19" s="17">
        <f>+EAI!K46</f>
        <v>-4694994.3999999994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103</v>
      </c>
      <c r="C28" s="57"/>
      <c r="D28" s="58" t="s">
        <v>104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2017-09-12T19:52:17Z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