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20490" windowHeight="7335" firstSheet="1" activeTab="1"/>
  </bookViews>
  <sheets>
    <sheet name="Hoja1" sheetId="2" state="hidden" r:id="rId1"/>
    <sheet name="F4" sheetId="1" r:id="rId2"/>
  </sheets>
  <externalReferences>
    <externalReference r:id="rId3"/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13" i="1"/>
  <c r="E12" i="1" s="1"/>
  <c r="E8" i="1"/>
  <c r="E7" i="1" s="1"/>
  <c r="D12" i="1"/>
  <c r="D13" i="1"/>
  <c r="D8" i="1"/>
  <c r="D7" i="1" s="1"/>
  <c r="E45" i="1" l="1"/>
  <c r="D45" i="1"/>
  <c r="C50" i="1"/>
  <c r="C45" i="1"/>
  <c r="C13" i="1"/>
  <c r="C8" i="1"/>
  <c r="C12" i="1" l="1"/>
  <c r="C7" i="1"/>
  <c r="C20" i="1" l="1"/>
  <c r="E60" i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26" i="1"/>
  <c r="E26" i="1"/>
  <c r="D26" i="1"/>
  <c r="E16" i="1"/>
  <c r="E20" i="1" s="1"/>
  <c r="D16" i="1"/>
  <c r="D20" i="1" s="1"/>
  <c r="D21" i="1" l="1"/>
  <c r="D22" i="1" s="1"/>
  <c r="D30" i="1" s="1"/>
  <c r="E21" i="1"/>
  <c r="E22" i="1" s="1"/>
  <c r="E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<sst xmlns="http://schemas.openxmlformats.org/spreadsheetml/2006/main" count="67" uniqueCount="47">
  <si>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</si>
  <si>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</si>
  <si>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</si>
  <si>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</si>
  <si>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</si>
  <si>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</si>
  <si>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</si>
  <si>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</si>
  <si>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</si>
  <si>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</si>
  <si>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</si>
  <si>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</si>
  <si>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</si>
  <si>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</si>
  <si>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</si>
  <si>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</si>
  <si>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</si>
  <si>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</si>
  <si>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</si>
  <si>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</si>
  <si>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</si>
  <si>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</si>
  <si>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</si>
  <si>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</si>
  <si>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</si>
  <si>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</si>
  <si>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</si>
  <si>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</si>
  <si>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</si>
  <si>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</si>
  <si>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</si>
  <si>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</si>
  <si>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</si>
  <si>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</si>
  <si>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</si>
  <si>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</si>
  <si>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</si>
  <si>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</si>
  <si>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</si>
  <si>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</si>
  <si>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</si>
  <si>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</si>
  <si>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</si>
  <si>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</si>
  <si>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</si>
  <si>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</si>
  <si>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INSTITUTO MUNICIPAL DE LAS MUJERES (a)
Balance Presupuestario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</si>
</sst>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Alignment="1" applyProtection="1">
      <alignment vertical="top"/>
      <protection locked="0"/>
    </xf>
    <xf numFmtId="4" fontId="7" fillId="0" borderId="0" xfId="2" applyNumberFormat="1" applyFont="1" applyAlignment="1">
      <alignment vertical="top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4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H3">
            <v>10915161.799999999</v>
          </cell>
          <cell r="I3">
            <v>10915161.799999999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L3">
            <v>10337097.649999999</v>
          </cell>
          <cell r="M3">
            <v>10344190.599999998</v>
          </cell>
          <cell r="N3">
            <v>10344190.599999998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workbookViewId="0">
      <selection activeCell="H14" sqref="H1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46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10925952.199999999</v>
      </c>
      <c r="D7" s="8">
        <f>SUM(D8:D10)</f>
        <v>10915161.799999999</v>
      </c>
      <c r="E7" s="8">
        <f>SUM(E8:E10)</f>
        <v>10915161.799999999</v>
      </c>
    </row>
    <row r="8" spans="1:5" x14ac:dyDescent="0.2">
      <c r="A8" s="6"/>
      <c r="B8" s="9" t="s">
        <v>5</v>
      </c>
      <c r="C8" s="10">
        <f>+[1]EAI!$G$3</f>
        <v>10925952.199999999</v>
      </c>
      <c r="D8" s="10">
        <f>+[2]EAI!$H$3</f>
        <v>10915161.799999999</v>
      </c>
      <c r="E8" s="10">
        <f>+[2]EAI!$I$3</f>
        <v>10915161.799999999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10925952.199999999</v>
      </c>
      <c r="D12" s="8">
        <f>SUM(D13:D14)</f>
        <v>10337097.649999999</v>
      </c>
      <c r="E12" s="8">
        <f>SUM(E13:E14)</f>
        <v>10344190.599999998</v>
      </c>
    </row>
    <row r="13" spans="1:5" x14ac:dyDescent="0.2">
      <c r="A13" s="6"/>
      <c r="B13" s="9" t="s">
        <v>9</v>
      </c>
      <c r="C13" s="10">
        <f>+[1]EAI!$G$3</f>
        <v>10925952.199999999</v>
      </c>
      <c r="D13" s="10">
        <f>+[3]EAEPE!$L$3</f>
        <v>10337097.649999999</v>
      </c>
      <c r="E13" s="10">
        <f>+[3]EAEPE!$M$3</f>
        <v>10344190.599999998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578064.15000000037</v>
      </c>
      <c r="E20" s="8">
        <f>E7-E12+E16</f>
        <v>570971.20000000112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578064.15000000037</v>
      </c>
      <c r="E21" s="8">
        <f>E20-E41</f>
        <v>570971.20000000112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578064.15000000037</v>
      </c>
      <c r="E22" s="8">
        <f>E21-E16</f>
        <v>570971.20000000112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9" t="s">
        <v>17</v>
      </c>
      <c r="B24" s="40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578064.15000000037</v>
      </c>
      <c r="E30" s="8">
        <f>E22+E26</f>
        <v>570971.20000000112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9" t="s">
        <v>17</v>
      </c>
      <c r="B32" s="29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9" t="s">
        <v>17</v>
      </c>
      <c r="B43" s="29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+[4]EAEPE!$J$3</f>
        <v>10925952.202816993</v>
      </c>
      <c r="D45" s="10">
        <f>+D7</f>
        <v>10915161.799999999</v>
      </c>
      <c r="E45" s="10">
        <f>+E7</f>
        <v>10915161.799999999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+[4]EAEPE!$J$3</f>
        <v>10925952.202816993</v>
      </c>
      <c r="D50" s="10">
        <f>+[3]EAEPE!$L$3</f>
        <v>10337097.649999999</v>
      </c>
      <c r="E50" s="10">
        <f>+[3]EAEPE!$N$3</f>
        <v>10344190.599999998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578064.15000000037</v>
      </c>
      <c r="E54" s="8">
        <f>E45+E46-E50+E52</f>
        <v>570971.20000000112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578064.15000000037</v>
      </c>
      <c r="E55" s="8">
        <f>E54-E46</f>
        <v>570971.20000000112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9" t="s">
        <v>17</v>
      </c>
      <c r="B57" s="29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24" t="s">
        <v>42</v>
      </c>
    </row>
    <row r="77" spans="1:5" x14ac:dyDescent="0.2">
      <c r="B77" s="25" t="s">
        <v>43</v>
      </c>
    </row>
    <row r="78" spans="1:5" ht="22.5" x14ac:dyDescent="0.2">
      <c r="B78" s="26" t="s">
        <v>44</v>
      </c>
    </row>
    <row r="81" spans="2:2" x14ac:dyDescent="0.2">
      <c r="B81" s="27" t="s">
        <v>43</v>
      </c>
    </row>
    <row r="82" spans="2:2" ht="22.5" x14ac:dyDescent="0.2">
      <c r="B82" s="26" t="s">
        <v>45</v>
      </c>
    </row>
    <row r="83" spans="2:2" x14ac:dyDescent="0.2">
      <c r="B83" s="28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2018-02-15T16:12:44Z</cp:lastPrinted>
  <dcterms:created xsi:type="dcterms:W3CDTF">2017-01-11T17:21:42Z</dcterms:created>
  <dcterms:modified xsi:type="dcterms:W3CDTF">2018-02-15T16:12:47Z</dcterms:modified>
</cp:coreProperties>
</file>