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Presupuestal\"/>
    </mc:Choice>
  </mc:AlternateContent>
  <bookViews>
    <workbookView xWindow="0" yWindow="0" windowWidth="20490" windowHeight="7335" tabRatio="885" firstSheet="4" activeTab="4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E18" i="6" l="1"/>
  <c r="E16" i="6"/>
  <c r="E14" i="6"/>
  <c r="E13" i="6"/>
  <c r="C13" i="6"/>
  <c r="C14" i="6"/>
  <c r="C16" i="6"/>
  <c r="G18" i="6"/>
  <c r="F18" i="6"/>
  <c r="C18" i="6"/>
  <c r="H3" i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D68" i="6"/>
  <c r="C68" i="6"/>
  <c r="G64" i="6"/>
  <c r="F64" i="6"/>
  <c r="E64" i="6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H18" i="6"/>
  <c r="G16" i="6"/>
  <c r="F16" i="6"/>
  <c r="H16" i="6" s="1"/>
  <c r="G14" i="6"/>
  <c r="F14" i="6"/>
  <c r="G13" i="6"/>
  <c r="F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D13" i="6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" i="1"/>
  <c r="M3" i="1"/>
  <c r="G20" i="5" s="1"/>
  <c r="J3" i="1"/>
  <c r="E20" i="5" s="1"/>
  <c r="C20" i="5"/>
  <c r="H32" i="6" l="1"/>
  <c r="H68" i="6"/>
  <c r="H56" i="6"/>
  <c r="H64" i="6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2" i="6"/>
  <c r="D9" i="6"/>
  <c r="D23" i="6"/>
  <c r="D27" i="6"/>
  <c r="D24" i="6"/>
  <c r="D25" i="6"/>
  <c r="D8" i="6"/>
  <c r="D12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22" i="6"/>
  <c r="G3" i="6"/>
  <c r="F3" i="6"/>
  <c r="E3" i="6"/>
  <c r="C3" i="6"/>
  <c r="D3" i="6" l="1"/>
  <c r="H3" i="6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<sst xmlns="http://schemas.openxmlformats.org/spreadsheetml/2006/main" count="643" uniqueCount="269">
  <si>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</si>
  <si>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</si>
  <si>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</si>
  <si>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</si>
  <si>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</si>
  <si>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</si>
  <si>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</si>
  <si>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</si>
  <si>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</si>
  <si>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</si>
  <si>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</si>
  <si>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</si>
  <si>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</si>
  <si>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</si>
  <si>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</si>
  <si>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</si>
  <si>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</si>
  <si>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</si>
  <si>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</si>
  <si>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</si>
  <si>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</si>
  <si>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</si>
  <si>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</si>
  <si>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</si>
  <si>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</si>
  <si>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</si>
  <si>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</si>
  <si>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</si>
  <si>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</si>
  <si>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</si>
  <si>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</si>
  <si>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</si>
  <si>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</si>
  <si>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</si>
  <si>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</si>
  <si>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</si>
  <si>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</si>
  <si>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</si>
  <si>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</si>
  <si>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</si>
  <si>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</si>
  <si>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</si>
  <si>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</si>
  <si>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</si>
  <si>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</si>
  <si>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</si>
  <si>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</si>
  <si>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</si>
  <si>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</si>
  <si>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</si>
  <si>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</si>
  <si>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</si>
  <si>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</si>
  <si>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</si>
  <si>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</si>
  <si>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</si>
  <si>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</si>
  <si>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</si>
  <si>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</si>
  <si>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</si>
  <si>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</si>
  <si>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</si>
  <si>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</si>
  <si>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</si>
  <si>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</si>
  <si>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</si>
  <si>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</si>
  <si>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</si>
  <si>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</si>
  <si>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</si>
  <si>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</si>
  <si>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</si>
  <si>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</si>
  <si>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</si>
  <si>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</si>
  <si>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</si>
  <si>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</si>
  <si>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</si>
  <si>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</si>
  <si>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</si>
  <si>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</si>
  <si>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</si>
  <si>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</si>
  <si>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</si>
  <si>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</si>
  <si>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</si>
  <si>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</si>
  <si>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</si>
  <si>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</si>
  <si>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</si>
  <si>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</si>
  <si>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</si>
  <si>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</si>
  <si>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</si>
  <si>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</si>
  <si>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</si>
  <si>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</si>
  <si>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</si>
  <si>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</si>
  <si>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</si>
  <si>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</si>
  <si>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</si>
  <si>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</si>
  <si>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</si>
  <si>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</si>
  <si>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</si>
  <si>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</si>
  <si>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</si>
  <si>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</si>
  <si>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</si>
  <si>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</si>
  <si>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</si>
  <si>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</si>
  <si>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</si>
  <si>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</si>
  <si>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</si>
  <si>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</si>
  <si>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</si>
  <si>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</si>
  <si>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</si>
  <si>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</si>
  <si>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</si>
  <si>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</si>
  <si>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</si>
  <si>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</si>
  <si>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</si>
  <si>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</si>
  <si>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</si>
  <si>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</si>
  <si>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</si>
  <si>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</si>
  <si>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</si>
  <si>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</si>
  <si>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</si>
  <si>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</si>
  <si>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</si>
  <si>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</si>
  <si>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</si>
  <si>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</si>
  <si>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</si>
  <si>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</si>
  <si>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</si>
  <si>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</si>
  <si>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</si>
  <si>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</si>
  <si>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</si>
  <si>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</si>
  <si>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</si>
  <si>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</si>
  <si>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</si>
  <si>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</si>
  <si>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</si>
  <si>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</si>
  <si>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</si>
  <si>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</si>
  <si>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</si>
  <si>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</si>
  <si>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</si>
  <si>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</si>
  <si>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</si>
  <si>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</si>
  <si>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</si>
  <si>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</si>
  <si>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</si>
  <si>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</si>
  <si>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</si>
  <si>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</si>
  <si>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</si>
  <si>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</si>
  <si>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</si>
  <si>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</si>
  <si>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</si>
  <si>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</si>
  <si>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</si>
  <si>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</si>
  <si>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</si>
  <si>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</si>
  <si>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</si>
  <si>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</si>
  <si>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</si>
  <si>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</si>
  <si>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</si>
  <si>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</si>
  <si>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</si>
  <si>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</si>
  <si>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</si>
  <si>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</si>
  <si>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</si>
  <si>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</si>
  <si>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</si>
  <si>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</si>
  <si>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</si>
  <si>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</si>
  <si>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</si>
  <si>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</si>
  <si>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</si>
  <si>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</si>
  <si>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</si>
  <si>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</si>
  <si>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</si>
  <si>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</si>
  <si>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</si>
  <si>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</si>
  <si>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</si>
  <si>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</si>
  <si>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</si>
  <si>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</si>
  <si>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</si>
  <si>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</si>
  <si>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</si>
  <si>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</si>
  <si>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</si>
  <si>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</si>
  <si>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</si>
  <si>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</si>
  <si>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</si>
  <si>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</si>
  <si>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</si>
  <si>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</si>
  <si>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</si>
  <si>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</si>
  <si>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</si>
  <si>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</si>
  <si>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</si>
  <si>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</si>
  <si>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</si>
  <si>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</si>
  <si>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</si>
  <si>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</si>
  <si>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</si>
  <si>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</si>
  <si>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</si>
  <si>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</si>
  <si>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</si>
  <si>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</si>
  <si>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</si>
  <si>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</si>
  <si>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</si>
  <si>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</si>
  <si>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</si>
  <si>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</si>
  <si>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</si>
  <si>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</si>
  <si>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</si>
  <si>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</si>
  <si>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</si>
  <si>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</si>
  <si>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</si>
  <si>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</si>
  <si>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</si>
  <si>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</si>
  <si>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</si>
  <si>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</si>
  <si>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</si>
  <si>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</si>
  <si>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</si>
  <si>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</si>
  <si>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</si>
  <si>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</si>
  <si>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</si>
  <si>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</si>
  <si>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</si>
  <si>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</si>
  <si>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</si>
  <si>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DEL 1 DE ENERO AL 31 DE DICIEMBRE DE 2017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</si>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</sst>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E1" workbookViewId="0">
      <selection activeCell="I3" sqref="I3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+SUM(H4:H102)</f>
        <v>8311215.1999363974</v>
      </c>
      <c r="I3" s="6">
        <f t="shared" ref="I3:O3" si="0">+SUM(I4:I102)</f>
        <v>2616546.6028805943</v>
      </c>
      <c r="J3" s="6">
        <f t="shared" si="0"/>
        <v>10927761.802816993</v>
      </c>
      <c r="K3" s="6">
        <f t="shared" si="0"/>
        <v>10337097.649999999</v>
      </c>
      <c r="L3" s="6">
        <f>+SUM(L4:L102)</f>
        <v>10337097.649999999</v>
      </c>
      <c r="M3" s="6">
        <f t="shared" si="0"/>
        <v>10344190.599999998</v>
      </c>
      <c r="N3" s="6">
        <f t="shared" si="0"/>
        <v>10344190.599999998</v>
      </c>
      <c r="O3" s="6">
        <f t="shared" si="0"/>
        <v>590664.15281699179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v>2874600.3100000005</v>
      </c>
      <c r="L4" s="80">
        <v>2874600.3100000005</v>
      </c>
      <c r="M4" s="80">
        <v>2874600.3100000005</v>
      </c>
      <c r="N4" s="80">
        <v>2874600.3100000005</v>
      </c>
      <c r="O4" s="80">
        <f t="shared" ref="O4:O35" si="2">+J4-L4</f>
        <v>56751.563983999658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v>0</v>
      </c>
      <c r="L5" s="80">
        <v>0</v>
      </c>
      <c r="M5" s="80">
        <v>0</v>
      </c>
      <c r="N5" s="80">
        <v>0</v>
      </c>
      <c r="O5" s="80">
        <f t="shared" si="2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v>3471423.28</v>
      </c>
      <c r="L6" s="80">
        <v>3471423.28</v>
      </c>
      <c r="M6" s="80">
        <v>3471423.28</v>
      </c>
      <c r="N6" s="80">
        <v>3471423.28</v>
      </c>
      <c r="O6" s="80">
        <f t="shared" si="2"/>
        <v>24576.720000000205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v>19209.599999999999</v>
      </c>
      <c r="L7" s="80">
        <v>19209.599999999999</v>
      </c>
      <c r="M7" s="80">
        <v>19209.599999999999</v>
      </c>
      <c r="N7" s="80">
        <v>19209.599999999999</v>
      </c>
      <c r="O7" s="80">
        <f t="shared" si="2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v>83119.06</v>
      </c>
      <c r="L8" s="80">
        <v>83119.06</v>
      </c>
      <c r="M8" s="80">
        <v>83119.06</v>
      </c>
      <c r="N8" s="80">
        <v>83119.06</v>
      </c>
      <c r="O8" s="80">
        <f t="shared" si="2"/>
        <v>7880.9399999999878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v>409301.7</v>
      </c>
      <c r="L9" s="80">
        <v>409301.7</v>
      </c>
      <c r="M9" s="80">
        <v>409301.7</v>
      </c>
      <c r="N9" s="80">
        <v>409301.7</v>
      </c>
      <c r="O9" s="80">
        <f t="shared" si="2"/>
        <v>2698.2999999999302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v>297197.34000000008</v>
      </c>
      <c r="L10" s="80">
        <v>297197.34000000008</v>
      </c>
      <c r="M10" s="80">
        <v>297197.34000000008</v>
      </c>
      <c r="N10" s="80">
        <v>297197.34000000008</v>
      </c>
      <c r="O10" s="80">
        <f t="shared" si="2"/>
        <v>39402.659999999916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v>352270.99</v>
      </c>
      <c r="L11" s="80">
        <v>352270.99</v>
      </c>
      <c r="M11" s="80">
        <v>352270.99</v>
      </c>
      <c r="N11" s="80">
        <v>352270.99</v>
      </c>
      <c r="O11" s="80">
        <f t="shared" si="2"/>
        <v>1729.0100000000093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v>80814.3</v>
      </c>
      <c r="L12" s="80">
        <v>80814.3</v>
      </c>
      <c r="M12" s="80">
        <v>87907.25</v>
      </c>
      <c r="N12" s="80">
        <v>87907.25</v>
      </c>
      <c r="O12" s="80">
        <f t="shared" si="2"/>
        <v>9811.9321565119753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v>56027.7</v>
      </c>
      <c r="L13" s="80">
        <v>56027.7</v>
      </c>
      <c r="M13" s="80">
        <v>56027.7</v>
      </c>
      <c r="N13" s="80">
        <v>56027.7</v>
      </c>
      <c r="O13" s="80">
        <f t="shared" si="2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f t="shared" si="2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v>26007.22</v>
      </c>
      <c r="L15" s="80">
        <v>26007.22</v>
      </c>
      <c r="M15" s="80">
        <v>26007.22</v>
      </c>
      <c r="N15" s="80">
        <v>26007.22</v>
      </c>
      <c r="O15" s="80">
        <f t="shared" si="2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v>40178.269999999997</v>
      </c>
      <c r="L16" s="80">
        <v>40178.269999999997</v>
      </c>
      <c r="M16" s="80">
        <v>40178.269999999997</v>
      </c>
      <c r="N16" s="80">
        <v>40178.269999999997</v>
      </c>
      <c r="O16" s="80">
        <f t="shared" si="2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v>261377.31000000003</v>
      </c>
      <c r="L17" s="80">
        <v>261377.31000000003</v>
      </c>
      <c r="M17" s="80">
        <v>261377.31000000003</v>
      </c>
      <c r="N17" s="80">
        <v>261377.31000000003</v>
      </c>
      <c r="O17" s="80">
        <f t="shared" si="2"/>
        <v>28757.877398400014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v>286996.01</v>
      </c>
      <c r="L18" s="80">
        <v>286996.01</v>
      </c>
      <c r="M18" s="80">
        <v>286996.01</v>
      </c>
      <c r="N18" s="80">
        <v>286996.01</v>
      </c>
      <c r="O18" s="80">
        <f t="shared" si="2"/>
        <v>7139.177398400032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-15000</v>
      </c>
      <c r="J19" s="80">
        <v>20000</v>
      </c>
      <c r="K19" s="80">
        <v>19544.930000000004</v>
      </c>
      <c r="L19" s="80">
        <v>19544.930000000004</v>
      </c>
      <c r="M19" s="80">
        <v>19544.930000000004</v>
      </c>
      <c r="N19" s="80">
        <v>19544.930000000004</v>
      </c>
      <c r="O19" s="80">
        <f t="shared" si="2"/>
        <v>455.06999999999607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25000</v>
      </c>
      <c r="J20" s="80">
        <v>54000</v>
      </c>
      <c r="K20" s="80">
        <v>53290.400000000001</v>
      </c>
      <c r="L20" s="80">
        <v>53290.400000000001</v>
      </c>
      <c r="M20" s="80">
        <v>53290.400000000001</v>
      </c>
      <c r="N20" s="80">
        <v>53290.400000000001</v>
      </c>
      <c r="O20" s="80">
        <f t="shared" si="2"/>
        <v>709.59999999999854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-3000</v>
      </c>
      <c r="J21" s="80">
        <v>7000</v>
      </c>
      <c r="K21" s="80">
        <v>3255</v>
      </c>
      <c r="L21" s="80">
        <v>3255</v>
      </c>
      <c r="M21" s="80">
        <v>3255</v>
      </c>
      <c r="N21" s="80">
        <v>3255</v>
      </c>
      <c r="O21" s="80">
        <f t="shared" si="2"/>
        <v>3745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3000</v>
      </c>
      <c r="J22" s="80">
        <v>17000</v>
      </c>
      <c r="K22" s="80">
        <v>16364.01</v>
      </c>
      <c r="L22" s="80">
        <v>16364.01</v>
      </c>
      <c r="M22" s="80">
        <v>16364.01</v>
      </c>
      <c r="N22" s="80">
        <v>16364.01</v>
      </c>
      <c r="O22" s="80">
        <f t="shared" si="2"/>
        <v>635.98999999999978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2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0</v>
      </c>
      <c r="J24" s="80">
        <v>19500</v>
      </c>
      <c r="K24" s="80">
        <v>6695</v>
      </c>
      <c r="L24" s="80">
        <v>6695</v>
      </c>
      <c r="M24" s="80">
        <v>6695</v>
      </c>
      <c r="N24" s="80">
        <v>6695</v>
      </c>
      <c r="O24" s="80">
        <f t="shared" si="2"/>
        <v>12805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2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-10000</v>
      </c>
      <c r="J26" s="80">
        <v>41000</v>
      </c>
      <c r="K26" s="80">
        <v>41000</v>
      </c>
      <c r="L26" s="80">
        <v>41000</v>
      </c>
      <c r="M26" s="80">
        <v>41000</v>
      </c>
      <c r="N26" s="80">
        <v>41000</v>
      </c>
      <c r="O26" s="80">
        <f t="shared" si="2"/>
        <v>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2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53028</v>
      </c>
      <c r="L28" s="80">
        <v>53028</v>
      </c>
      <c r="M28" s="80">
        <v>53028</v>
      </c>
      <c r="N28" s="80">
        <v>53028</v>
      </c>
      <c r="O28" s="80">
        <f t="shared" si="2"/>
        <v>2272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2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8640.1299999999992</v>
      </c>
      <c r="L30" s="80">
        <v>8640.1299999999992</v>
      </c>
      <c r="M30" s="80">
        <v>8640.1299999999992</v>
      </c>
      <c r="N30" s="80">
        <v>8640.1299999999992</v>
      </c>
      <c r="O30" s="80">
        <f t="shared" si="2"/>
        <v>17359.870000000003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5074.8</v>
      </c>
      <c r="L31" s="80">
        <v>5074.8</v>
      </c>
      <c r="M31" s="80">
        <v>5074.8</v>
      </c>
      <c r="N31" s="80">
        <v>5074.8</v>
      </c>
      <c r="O31" s="80">
        <f t="shared" si="2"/>
        <v>225.19999999999982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2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2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2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2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3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4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3"/>
        <v>0</v>
      </c>
      <c r="J37" s="80">
        <v>86400</v>
      </c>
      <c r="K37" s="80">
        <v>86304</v>
      </c>
      <c r="L37" s="80">
        <v>86304</v>
      </c>
      <c r="M37" s="80">
        <v>86304</v>
      </c>
      <c r="N37" s="80">
        <v>86304</v>
      </c>
      <c r="O37" s="80">
        <f t="shared" si="4"/>
        <v>96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3"/>
        <v>300000</v>
      </c>
      <c r="J38" s="80">
        <v>324000</v>
      </c>
      <c r="K38" s="80">
        <v>300000</v>
      </c>
      <c r="L38" s="80">
        <v>300000</v>
      </c>
      <c r="M38" s="80">
        <v>300000</v>
      </c>
      <c r="N38" s="80">
        <v>300000</v>
      </c>
      <c r="O38" s="80">
        <f t="shared" si="4"/>
        <v>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3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4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3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4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3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4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3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4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3"/>
        <v>-3200</v>
      </c>
      <c r="J43" s="80">
        <v>266800</v>
      </c>
      <c r="K43" s="80">
        <v>265217.59999999998</v>
      </c>
      <c r="L43" s="80">
        <v>265217.59999999998</v>
      </c>
      <c r="M43" s="80">
        <v>265217.59999999998</v>
      </c>
      <c r="N43" s="80">
        <v>265217.59999999998</v>
      </c>
      <c r="O43" s="80">
        <f t="shared" si="4"/>
        <v>1582.4000000000233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3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4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3"/>
        <v>0</v>
      </c>
      <c r="J45" s="80">
        <v>6000</v>
      </c>
      <c r="K45" s="80">
        <v>2324.96</v>
      </c>
      <c r="L45" s="80">
        <v>2324.96</v>
      </c>
      <c r="M45" s="80">
        <v>2324.96</v>
      </c>
      <c r="N45" s="80">
        <v>2324.96</v>
      </c>
      <c r="O45" s="80">
        <f t="shared" si="4"/>
        <v>3675.04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3"/>
        <v>0</v>
      </c>
      <c r="J46" s="80">
        <v>25000</v>
      </c>
      <c r="K46" s="80">
        <v>23268.26</v>
      </c>
      <c r="L46" s="80">
        <v>23268.26</v>
      </c>
      <c r="M46" s="80">
        <v>23268.26</v>
      </c>
      <c r="N46" s="80">
        <v>23268.26</v>
      </c>
      <c r="O46" s="80">
        <f t="shared" si="4"/>
        <v>1731.7400000000016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3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4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3"/>
        <v>0</v>
      </c>
      <c r="J48" s="80">
        <v>12000</v>
      </c>
      <c r="K48" s="80">
        <v>2079.6</v>
      </c>
      <c r="L48" s="80">
        <v>2079.6</v>
      </c>
      <c r="M48" s="80">
        <v>2079.6</v>
      </c>
      <c r="N48" s="80">
        <v>2079.6</v>
      </c>
      <c r="O48" s="80">
        <f t="shared" si="4"/>
        <v>9920.4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3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4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3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4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3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4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3"/>
        <v>20000</v>
      </c>
      <c r="J52" s="80">
        <v>47500</v>
      </c>
      <c r="K52" s="80">
        <v>30032.400000000001</v>
      </c>
      <c r="L52" s="80">
        <v>30032.400000000001</v>
      </c>
      <c r="M52" s="80">
        <v>30032.400000000001</v>
      </c>
      <c r="N52" s="80">
        <v>30032.400000000001</v>
      </c>
      <c r="O52" s="80">
        <f t="shared" si="4"/>
        <v>17467.599999999999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3"/>
        <v>0</v>
      </c>
      <c r="J53" s="80">
        <v>15000</v>
      </c>
      <c r="K53" s="80">
        <v>10097.700000000001</v>
      </c>
      <c r="L53" s="80">
        <v>10097.700000000001</v>
      </c>
      <c r="M53" s="80">
        <v>10097.700000000001</v>
      </c>
      <c r="N53" s="80">
        <v>10097.700000000001</v>
      </c>
      <c r="O53" s="80">
        <f t="shared" si="4"/>
        <v>4902.2999999999993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3"/>
        <v>-20000</v>
      </c>
      <c r="J54" s="80">
        <v>4000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4"/>
        <v>3807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3"/>
        <v>300724</v>
      </c>
      <c r="J55" s="80">
        <v>300724</v>
      </c>
      <c r="K55" s="80">
        <v>300723.99</v>
      </c>
      <c r="L55" s="80">
        <v>300723.99</v>
      </c>
      <c r="M55" s="80">
        <v>300723.99</v>
      </c>
      <c r="N55" s="80">
        <v>300723.99</v>
      </c>
      <c r="O55" s="80">
        <f t="shared" si="4"/>
        <v>1.0000000009313226E-2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3"/>
        <v>573085.59999999986</v>
      </c>
      <c r="J56" s="80">
        <v>704378.65999999992</v>
      </c>
      <c r="K56" s="80">
        <v>629042.46</v>
      </c>
      <c r="L56" s="80">
        <v>629042.46</v>
      </c>
      <c r="M56" s="80">
        <v>629042.46</v>
      </c>
      <c r="N56" s="80">
        <v>629042.46</v>
      </c>
      <c r="O56" s="80">
        <f t="shared" si="4"/>
        <v>75336.199999999953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3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4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3"/>
        <v>30000</v>
      </c>
      <c r="J58" s="80">
        <v>40000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4"/>
        <v>40000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3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4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3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4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3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4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3"/>
        <v>0</v>
      </c>
      <c r="J62" s="80">
        <v>12000</v>
      </c>
      <c r="K62" s="80">
        <v>1431.48</v>
      </c>
      <c r="L62" s="80">
        <v>1431.48</v>
      </c>
      <c r="M62" s="80">
        <v>1431.48</v>
      </c>
      <c r="N62" s="80">
        <v>1431.48</v>
      </c>
      <c r="O62" s="80">
        <f t="shared" si="4"/>
        <v>10568.52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3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4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3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4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3"/>
        <v>6000</v>
      </c>
      <c r="J65" s="80">
        <v>21000</v>
      </c>
      <c r="K65" s="80">
        <v>20905.849999999999</v>
      </c>
      <c r="L65" s="80">
        <v>20905.849999999999</v>
      </c>
      <c r="M65" s="80">
        <v>20905.849999999999</v>
      </c>
      <c r="N65" s="80">
        <v>20905.849999999999</v>
      </c>
      <c r="O65" s="80">
        <f t="shared" si="4"/>
        <v>94.150000000001455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3"/>
        <v>6400</v>
      </c>
      <c r="J66" s="80">
        <v>86400</v>
      </c>
      <c r="K66" s="80">
        <v>77362</v>
      </c>
      <c r="L66" s="80">
        <v>77362</v>
      </c>
      <c r="M66" s="80">
        <v>77362</v>
      </c>
      <c r="N66" s="80">
        <v>77362</v>
      </c>
      <c r="O66" s="80">
        <f t="shared" si="4"/>
        <v>9038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3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4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5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6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5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6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5"/>
        <v>-3000</v>
      </c>
      <c r="J70" s="80">
        <v>33000</v>
      </c>
      <c r="K70" s="80">
        <v>10832.86</v>
      </c>
      <c r="L70" s="80">
        <v>10832.86</v>
      </c>
      <c r="M70" s="80">
        <v>10832.86</v>
      </c>
      <c r="N70" s="80">
        <v>10832.86</v>
      </c>
      <c r="O70" s="80">
        <f t="shared" si="6"/>
        <v>22167.14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5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6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5"/>
        <v>1252.7428805947275</v>
      </c>
      <c r="J72" s="80">
        <v>70827.181879679993</v>
      </c>
      <c r="K72" s="80">
        <v>70131.28</v>
      </c>
      <c r="L72" s="80">
        <v>70131.28</v>
      </c>
      <c r="M72" s="80">
        <v>70131.28</v>
      </c>
      <c r="N72" s="80">
        <v>70131.28</v>
      </c>
      <c r="O72" s="80">
        <f t="shared" si="6"/>
        <v>695.90187967999373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5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6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5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6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5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6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5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6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5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6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5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6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5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6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5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6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5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6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5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6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5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6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orientation="portrait" verticalDpi="0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G20" sqref="G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2616546.6028805943</v>
      </c>
      <c r="E20" s="58">
        <f>+EAEPE!J3</f>
        <v>10927761.802816993</v>
      </c>
      <c r="F20" s="58">
        <f>+EAEPE!L3</f>
        <v>10337097.649999999</v>
      </c>
      <c r="G20" s="58">
        <f>+EAEPE!M3</f>
        <v>10344190.599999998</v>
      </c>
      <c r="H20" s="59">
        <f>+EAEPE!O3</f>
        <v>590664.15281699179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:H34" si="0">+E3-F3</f>
        <v>590664.15281699412</v>
      </c>
    </row>
    <row r="4" spans="1:8" x14ac:dyDescent="0.2">
      <c r="A4" s="57">
        <v>1000</v>
      </c>
      <c r="B4" s="24" t="s">
        <v>59</v>
      </c>
      <c r="C4" s="17">
        <f>+SUM(C5:C11)</f>
        <v>7091647.7009373121</v>
      </c>
      <c r="D4" s="17">
        <f>+SUM(D5:D11)</f>
        <v>1400000</v>
      </c>
      <c r="E4" s="17">
        <f>+SUM(E5:E11)</f>
        <v>8491647.7009373121</v>
      </c>
      <c r="F4" s="17">
        <f>+SUM(F5:F11)</f>
        <v>8258523.0899999999</v>
      </c>
      <c r="G4" s="17">
        <f>+SUM(G5:G11)</f>
        <v>8265616.04</v>
      </c>
      <c r="H4" s="18">
        <f t="shared" si="0"/>
        <v>233124.61093731225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2874600.3100000005</v>
      </c>
      <c r="G5" s="58">
        <f>+SUM(EAEPE!N4)</f>
        <v>2874600.3100000005</v>
      </c>
      <c r="H5" s="59">
        <f t="shared" si="0"/>
        <v>56751.563983999658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3471423.28</v>
      </c>
      <c r="G6" s="58">
        <f>+SUM(EAEPE!N5:N6)</f>
        <v>3471423.28</v>
      </c>
      <c r="H6" s="59">
        <f t="shared" si="0"/>
        <v>34576.720000000205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511630.36</v>
      </c>
      <c r="G7" s="58">
        <f>+SUM(EAEPE!N7:N9)</f>
        <v>511630.36</v>
      </c>
      <c r="H7" s="59">
        <f t="shared" si="0"/>
        <v>29369.639999999898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649468.33000000007</v>
      </c>
      <c r="G8" s="58">
        <f>+SUM(EAEPE!N10:N11)</f>
        <v>649468.33000000007</v>
      </c>
      <c r="H8" s="59">
        <f t="shared" si="0"/>
        <v>41131.669999999925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751400.81</v>
      </c>
      <c r="G9" s="58">
        <f>+SUM(EAEPE!N12:N18)</f>
        <v>758493.76</v>
      </c>
      <c r="H9" s="59">
        <f t="shared" si="0"/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164000</v>
      </c>
      <c r="D12" s="58">
        <f>+SUM(D13:D21)</f>
        <v>0</v>
      </c>
      <c r="E12" s="58">
        <f>+SUM(E13:E21)</f>
        <v>164000</v>
      </c>
      <c r="F12" s="58">
        <f>+SUM(F13:F21)</f>
        <v>140294.34</v>
      </c>
      <c r="G12" s="58">
        <f>+SUM(G13:G21)</f>
        <v>140294.34</v>
      </c>
      <c r="H12" s="59">
        <f t="shared" si="0"/>
        <v>23705.660000000003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92599.34</v>
      </c>
      <c r="G13" s="58">
        <f>+SUM(EAEPE!N19:N23)</f>
        <v>92599.34</v>
      </c>
      <c r="H13" s="59">
        <f t="shared" si="0"/>
        <v>6400.6600000000035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6695</v>
      </c>
      <c r="G14" s="58">
        <f>+SUM(EAEPE!N24)</f>
        <v>6695</v>
      </c>
      <c r="H14" s="59">
        <f t="shared" si="0"/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+SUM(EAEPE!H25)</f>
        <v>4500</v>
      </c>
      <c r="D16" s="58">
        <f>+SUM(EAEPE!I25)</f>
        <v>0</v>
      </c>
      <c r="E16" s="58">
        <f>+SUM(EAEPE!J25)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-10000</v>
      </c>
      <c r="E18" s="58">
        <f>+SUM(EAEPE!J26)</f>
        <v>41000</v>
      </c>
      <c r="F18" s="58">
        <f>+SUM(EAEPE!K26)</f>
        <v>41000</v>
      </c>
      <c r="G18" s="58">
        <f>+SUM(EAEPE!L26)</f>
        <v>41000</v>
      </c>
      <c r="H18" s="59">
        <f t="shared" si="0"/>
        <v>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1216546.6028805946</v>
      </c>
      <c r="E22" s="58">
        <f>+SUM(E23:E31)</f>
        <v>2272114.1018796801</v>
      </c>
      <c r="F22" s="58">
        <f>+SUM(F23:F31)</f>
        <v>1938280.2199999997</v>
      </c>
      <c r="G22" s="58">
        <f>+SUM(G23:G31)</f>
        <v>1938280.2199999997</v>
      </c>
      <c r="H22" s="59">
        <f t="shared" si="0"/>
        <v>333833.88187968032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66742.929999999993</v>
      </c>
      <c r="G23" s="58">
        <f>+SUM(EAEPE!N28:N32)</f>
        <v>66742.929999999993</v>
      </c>
      <c r="H23" s="59">
        <f t="shared" ref="H23:H32" si="1">+E23-F23</f>
        <v>20857.070000000007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1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659108.44999999995</v>
      </c>
      <c r="G25" s="58">
        <f>+SUM(EAEPE!N36:N44)</f>
        <v>659108.44999999995</v>
      </c>
      <c r="H25" s="59">
        <f t="shared" si="1"/>
        <v>47091.550000000047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25593.219999999998</v>
      </c>
      <c r="G26" s="58">
        <f>+SUM(EAEPE!N45:N47)</f>
        <v>25593.219999999998</v>
      </c>
      <c r="H26" s="59">
        <f t="shared" si="1"/>
        <v>7406.7800000000025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0</v>
      </c>
      <c r="E27" s="58">
        <f>+SUM(EAEPE!J48:J54)</f>
        <v>84500</v>
      </c>
      <c r="F27" s="58">
        <f>+SUM(EAEPE!L48:L54)</f>
        <v>43388.7</v>
      </c>
      <c r="G27" s="58">
        <f>+SUM(EAEPE!N48:N54)</f>
        <v>43388.7</v>
      </c>
      <c r="H27" s="59">
        <f t="shared" si="1"/>
        <v>41111.300000000003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903809.59999999986</v>
      </c>
      <c r="E28" s="58">
        <f>+SUM(EAEPE!J55:J58)</f>
        <v>1070102.6599999999</v>
      </c>
      <c r="F28" s="58">
        <f>+SUM(EAEPE!L55:L58)</f>
        <v>929766.45</v>
      </c>
      <c r="G28" s="58">
        <f>+SUM(EAEPE!N55:N58)</f>
        <v>929766.45</v>
      </c>
      <c r="H28" s="59">
        <f t="shared" si="1"/>
        <v>140336.20999999996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26278.48</v>
      </c>
      <c r="G29" s="58">
        <f>+SUM(EAEPE!N59:N63)</f>
        <v>26278.48</v>
      </c>
      <c r="H29" s="59">
        <f t="shared" si="1"/>
        <v>16458.52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9400</v>
      </c>
      <c r="E30" s="58">
        <f>+SUM(EAEPE!J64:J70)</f>
        <v>140400</v>
      </c>
      <c r="F30" s="58">
        <f>+SUM(EAEPE!L64:L70)</f>
        <v>109100.71</v>
      </c>
      <c r="G30" s="58">
        <f>+SUM(EAEPE!N64:N70)</f>
        <v>109100.71</v>
      </c>
      <c r="H30" s="59">
        <f t="shared" si="1"/>
        <v>31299.289999999994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70993.279999999999</v>
      </c>
      <c r="G31" s="58">
        <f>+SUM(EAEPE!N71:N72)</f>
        <v>70993.279999999999</v>
      </c>
      <c r="H31" s="59">
        <f t="shared" si="1"/>
        <v>1581.1618796799885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1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2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2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2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2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2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2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2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2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2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2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2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2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2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2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2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2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2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2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2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2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2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2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2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2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2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2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2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2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2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2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2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2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3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3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3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3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3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3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3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3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2616546.6028805943</v>
      </c>
      <c r="E3" s="10">
        <f t="shared" si="0"/>
        <v>10927761.802816993</v>
      </c>
      <c r="F3" s="10">
        <f t="shared" si="0"/>
        <v>10337097.649999999</v>
      </c>
      <c r="G3" s="10">
        <f t="shared" si="0"/>
        <v>10344190.599999998</v>
      </c>
      <c r="H3" s="11">
        <f t="shared" si="0"/>
        <v>590664.15281699179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2616546.6028805943</v>
      </c>
      <c r="E4" s="58">
        <f>+SUM(EAEPE!J4:J83)</f>
        <v>10927761.802816993</v>
      </c>
      <c r="F4" s="58">
        <f>+SUM(EAEPE!L4:L83)</f>
        <v>10337097.649999999</v>
      </c>
      <c r="G4" s="58">
        <f>+SUM(EAEPE!M4:M83)</f>
        <v>10344190.599999998</v>
      </c>
      <c r="H4" s="59">
        <f>+SUM(EAEPE!O4:O83)</f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2616546.6028805943</v>
      </c>
      <c r="E3" s="6">
        <f t="shared" si="0"/>
        <v>10927761.802816993</v>
      </c>
      <c r="F3" s="6">
        <f t="shared" si="0"/>
        <v>10337097.649999999</v>
      </c>
      <c r="G3" s="6">
        <f t="shared" si="0"/>
        <v>10344190.599999998</v>
      </c>
      <c r="H3" s="6">
        <f t="shared" si="0"/>
        <v>590664.15281699179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2616546.6028805943</v>
      </c>
      <c r="E4" s="81">
        <f>+CTG!E3</f>
        <v>10927761.802816993</v>
      </c>
      <c r="F4" s="81">
        <f>+CTG!F3</f>
        <v>10337097.649999999</v>
      </c>
      <c r="G4" s="81">
        <f>+CTG!G3</f>
        <v>10344190.599999998</v>
      </c>
      <c r="H4" s="81">
        <f>+CTG!H3</f>
        <v>590664.15281699179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2018-04-24T16:32:51Z</cp:lastPrinted>
  <dcterms:created xsi:type="dcterms:W3CDTF">2014-02-10T03:37:14Z</dcterms:created>
  <dcterms:modified xsi:type="dcterms:W3CDTF">2018-04-24T16:35:46Z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